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ГИА 2023\ЕГЭ\"/>
    </mc:Choice>
  </mc:AlternateContent>
  <xr:revisionPtr revIDLastSave="0" documentId="8_{BB8AA852-0458-4343-8578-E72967D9673B}" xr6:coauthVersionLast="43" xr6:coauthVersionMax="43" xr10:uidLastSave="{00000000-0000-0000-0000-000000000000}"/>
  <bookViews>
    <workbookView xWindow="-120" yWindow="-120" windowWidth="29040" windowHeight="15990" activeTab="1" xr2:uid="{00000000-000D-0000-FFFF-FFFF00000000}"/>
  </bookViews>
  <sheets>
    <sheet name="Количество" sheetId="1" r:id="rId1"/>
    <sheet name="Прикрепление" sheetId="2" r:id="rId2"/>
    <sheet name="Работники ППЭ" sheetId="7" r:id="rId3"/>
  </sheets>
  <definedNames>
    <definedName name="_xlnm.Print_Titles" localSheetId="1">Прикрепление!$2:$3</definedName>
    <definedName name="_xlnm.Print_Area" localSheetId="0">Количество!$A$1:$X$40</definedName>
    <definedName name="_xlnm.Print_Area" localSheetId="1">Прикрепление!$A$1:$M$93</definedName>
    <definedName name="_xlnm.Print_Area" localSheetId="2">'Работники ППЭ'!$A$1:$F$11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1" l="1"/>
  <c r="O35" i="1"/>
  <c r="P35" i="1"/>
  <c r="Q35" i="1"/>
  <c r="R35" i="1"/>
  <c r="S35" i="1"/>
  <c r="T35" i="1"/>
  <c r="U35" i="1"/>
  <c r="V35" i="1"/>
  <c r="W35" i="1"/>
  <c r="M35" i="1"/>
  <c r="L35" i="1"/>
  <c r="K35" i="1"/>
  <c r="F35" i="1"/>
  <c r="G35" i="1"/>
  <c r="E35" i="1"/>
  <c r="I34" i="1" l="1"/>
  <c r="J34" i="1"/>
  <c r="I30" i="1"/>
  <c r="J30" i="1"/>
  <c r="I35" i="1" l="1"/>
  <c r="F31" i="2" s="1"/>
  <c r="J35" i="1"/>
  <c r="G81" i="2"/>
  <c r="G85" i="2"/>
  <c r="G76" i="2"/>
  <c r="G83" i="2"/>
  <c r="G86" i="2"/>
  <c r="F35" i="2" l="1"/>
  <c r="G35" i="2" s="1"/>
  <c r="F70" i="2"/>
  <c r="F69" i="2"/>
  <c r="F63" i="2"/>
  <c r="F62" i="2"/>
  <c r="F75" i="2" l="1"/>
  <c r="F74" i="2"/>
  <c r="F68" i="2"/>
  <c r="F67" i="2"/>
  <c r="H34" i="1"/>
  <c r="D34" i="1"/>
  <c r="H30" i="1"/>
  <c r="D30" i="1"/>
  <c r="H35" i="1" l="1"/>
  <c r="D35" i="1"/>
  <c r="F14" i="1"/>
  <c r="G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E14" i="1"/>
  <c r="F73" i="2" l="1"/>
  <c r="F71" i="2"/>
  <c r="F72" i="2"/>
  <c r="F65" i="2"/>
  <c r="F64" i="2"/>
  <c r="F53" i="2" l="1"/>
  <c r="F52" i="2" l="1"/>
  <c r="U26" i="1" l="1"/>
  <c r="R26" i="1"/>
  <c r="Q26" i="1"/>
  <c r="N26" i="1"/>
  <c r="F46" i="2" s="1"/>
  <c r="M26" i="1"/>
  <c r="L26" i="1" l="1"/>
  <c r="K26" i="1"/>
  <c r="J25" i="1"/>
  <c r="I25" i="1"/>
  <c r="H25" i="1"/>
  <c r="J21" i="1"/>
  <c r="I21" i="1"/>
  <c r="F29" i="2" s="1"/>
  <c r="H21" i="1"/>
  <c r="J17" i="1"/>
  <c r="I17" i="1"/>
  <c r="H17" i="1"/>
  <c r="G26" i="1"/>
  <c r="E26" i="1"/>
  <c r="F26" i="1"/>
  <c r="F30" i="2" l="1"/>
  <c r="H26" i="1"/>
  <c r="F15" i="2"/>
  <c r="J26" i="1"/>
  <c r="F34" i="2" s="1"/>
  <c r="G34" i="2" s="1"/>
  <c r="I26" i="1"/>
  <c r="J13" i="1"/>
  <c r="F33" i="2" s="1"/>
  <c r="G33" i="2" s="1"/>
  <c r="I13" i="1"/>
  <c r="H13" i="1"/>
  <c r="J9" i="1"/>
  <c r="I9" i="1"/>
  <c r="H9" i="1"/>
  <c r="I14" i="1" l="1"/>
  <c r="J14" i="1"/>
  <c r="F32" i="2"/>
  <c r="G32" i="2" s="1"/>
  <c r="H14" i="1"/>
  <c r="D17" i="1"/>
  <c r="D21" i="1"/>
  <c r="D25" i="1"/>
  <c r="D26" i="1" l="1"/>
  <c r="C25" i="1"/>
  <c r="C21" i="1"/>
  <c r="C17" i="1"/>
  <c r="D13" i="1" l="1"/>
  <c r="C13" i="1" s="1"/>
  <c r="D9" i="1"/>
  <c r="C9" i="1" s="1"/>
  <c r="F13" i="2" l="1"/>
  <c r="G87" i="2"/>
  <c r="G88" i="2"/>
  <c r="G78" i="2"/>
  <c r="G79" i="2"/>
  <c r="G80" i="2"/>
  <c r="G20" i="2"/>
  <c r="G21" i="2"/>
  <c r="G22" i="2"/>
  <c r="G23" i="2"/>
  <c r="G24" i="2"/>
  <c r="G25" i="2"/>
  <c r="G26" i="2"/>
  <c r="G13" i="2" l="1"/>
  <c r="G84" i="2" l="1"/>
  <c r="G68" i="2" l="1"/>
  <c r="F38" i="2" l="1"/>
  <c r="F41" i="2"/>
  <c r="F44" i="2"/>
  <c r="F47" i="2"/>
  <c r="F50" i="2"/>
  <c r="F54" i="2"/>
  <c r="F19" i="2"/>
  <c r="F18" i="2"/>
  <c r="G19" i="2" l="1"/>
  <c r="G47" i="2"/>
  <c r="G31" i="2"/>
  <c r="G54" i="2"/>
  <c r="G44" i="2"/>
  <c r="G50" i="2"/>
  <c r="G41" i="2"/>
  <c r="G18" i="2"/>
  <c r="G38" i="2"/>
  <c r="G70" i="2"/>
  <c r="G69" i="2"/>
  <c r="G63" i="2"/>
  <c r="G62" i="2"/>
  <c r="F66" i="2" l="1"/>
  <c r="G64" i="2"/>
  <c r="G65" i="2"/>
  <c r="G52" i="2" l="1"/>
  <c r="G53" i="2"/>
  <c r="F12" i="2" l="1"/>
  <c r="F9" i="2"/>
  <c r="F6" i="2"/>
  <c r="G6" i="2" l="1"/>
  <c r="G9" i="2"/>
  <c r="G12" i="2"/>
  <c r="F17" i="2"/>
  <c r="F5" i="2"/>
  <c r="G29" i="2" l="1"/>
  <c r="G30" i="2"/>
  <c r="G5" i="2"/>
  <c r="G15" i="2"/>
  <c r="G17" i="2"/>
  <c r="F16" i="2"/>
  <c r="F11" i="2"/>
  <c r="F43" i="2"/>
  <c r="F8" i="2"/>
  <c r="F40" i="2"/>
  <c r="F14" i="2"/>
  <c r="F28" i="2"/>
  <c r="F27" i="2"/>
  <c r="G11" i="2" l="1"/>
  <c r="G28" i="2"/>
  <c r="G43" i="2"/>
  <c r="G14" i="2"/>
  <c r="G46" i="2"/>
  <c r="G27" i="2"/>
  <c r="G40" i="2"/>
  <c r="G8" i="2"/>
  <c r="G16" i="2"/>
  <c r="F4" i="2"/>
  <c r="F7" i="2"/>
  <c r="F10" i="2"/>
  <c r="F36" i="2"/>
  <c r="G36" i="2" s="1"/>
  <c r="F42" i="2"/>
  <c r="F45" i="2"/>
  <c r="G7" i="2" l="1"/>
  <c r="G45" i="2"/>
  <c r="G4" i="2"/>
  <c r="G42" i="2"/>
  <c r="G10" i="2"/>
  <c r="F39" i="2"/>
  <c r="G39" i="2" s="1"/>
  <c r="G74" i="2" l="1"/>
  <c r="G75" i="2"/>
  <c r="G67" i="2" l="1"/>
  <c r="F49" i="2" l="1"/>
  <c r="F48" i="2"/>
  <c r="G49" i="2" l="1"/>
  <c r="G48" i="2"/>
  <c r="G73" i="2" l="1"/>
  <c r="G72" i="2"/>
  <c r="G71" i="2"/>
  <c r="G66" i="2"/>
  <c r="F37" i="2" l="1"/>
  <c r="G37" i="2" l="1"/>
  <c r="F51" i="2" l="1"/>
  <c r="G51" i="2" l="1"/>
</calcChain>
</file>

<file path=xl/sharedStrings.xml><?xml version="1.0" encoding="utf-8"?>
<sst xmlns="http://schemas.openxmlformats.org/spreadsheetml/2006/main" count="391" uniqueCount="230">
  <si>
    <t>ППЭ</t>
  </si>
  <si>
    <t>Код ОУ</t>
  </si>
  <si>
    <t>ОУ, сдающие ЕГЭ</t>
  </si>
  <si>
    <t>Кол-во 
уч-ся</t>
  </si>
  <si>
    <t>ГВЭ</t>
  </si>
  <si>
    <t>математика Б</t>
  </si>
  <si>
    <t>математика П</t>
  </si>
  <si>
    <t>обществознание</t>
  </si>
  <si>
    <t>физика</t>
  </si>
  <si>
    <t>биология</t>
  </si>
  <si>
    <t>химия</t>
  </si>
  <si>
    <t>история</t>
  </si>
  <si>
    <t>3 ч</t>
  </si>
  <si>
    <t>3 ч 55 м</t>
  </si>
  <si>
    <t>3,5 ч</t>
  </si>
  <si>
    <t>география</t>
  </si>
  <si>
    <t>Кад.шк.</t>
  </si>
  <si>
    <t>сош 31</t>
  </si>
  <si>
    <t>ММЛ</t>
  </si>
  <si>
    <t>гимн. 7</t>
  </si>
  <si>
    <t>гимн. 2</t>
  </si>
  <si>
    <t>МПЛ</t>
  </si>
  <si>
    <t>сош 49</t>
  </si>
  <si>
    <t>сош 36</t>
  </si>
  <si>
    <t>гимн. 1</t>
  </si>
  <si>
    <t>гимн. 5</t>
  </si>
  <si>
    <t>сош  57</t>
  </si>
  <si>
    <t>гимн. 3</t>
  </si>
  <si>
    <t>сош 5</t>
  </si>
  <si>
    <t>МАЛ</t>
  </si>
  <si>
    <t>ЧШ</t>
  </si>
  <si>
    <t>Количество выпускников</t>
  </si>
  <si>
    <t>ауд.</t>
  </si>
  <si>
    <t>Дата</t>
  </si>
  <si>
    <t>Предмет</t>
  </si>
  <si>
    <t>Прикрепленные ОУ</t>
  </si>
  <si>
    <t>Схема распределения выпускников по ППЭ</t>
  </si>
  <si>
    <t>ОУ-ППЭ</t>
  </si>
  <si>
    <t>ФИО руководителя ППЭ</t>
  </si>
  <si>
    <t>Должность</t>
  </si>
  <si>
    <t>Члены ГЭК</t>
  </si>
  <si>
    <t>Технические специалисты</t>
  </si>
  <si>
    <t>гимназия № 7</t>
  </si>
  <si>
    <t>заместитель директора по УВР</t>
  </si>
  <si>
    <t>СОШ № 33</t>
  </si>
  <si>
    <t>гимназия №  1</t>
  </si>
  <si>
    <t>гимназия № 2</t>
  </si>
  <si>
    <t>СОШ № 57</t>
  </si>
  <si>
    <t>СОШ № 41</t>
  </si>
  <si>
    <t>гимн. 9</t>
  </si>
  <si>
    <t>чел</t>
  </si>
  <si>
    <t>ауд</t>
  </si>
  <si>
    <t>ЕГЭ-сп/р</t>
  </si>
  <si>
    <t>ОУ-ППЭ, адрес</t>
  </si>
  <si>
    <t>Кол-во выпускников</t>
  </si>
  <si>
    <t>литература</t>
  </si>
  <si>
    <t>русский язык</t>
  </si>
  <si>
    <t>иностранные языки (устно)</t>
  </si>
  <si>
    <t>Спецрассадка</t>
  </si>
  <si>
    <t>ОУ Первомайского окр.</t>
  </si>
  <si>
    <t>гимн.  8</t>
  </si>
  <si>
    <t>Большакова Алла Алексеевна</t>
  </si>
  <si>
    <t>Гриневич Ирина Борисовна</t>
  </si>
  <si>
    <t>учитель математики</t>
  </si>
  <si>
    <t>Беззуб Валентина Васильевна</t>
  </si>
  <si>
    <t>учитель начальных классов</t>
  </si>
  <si>
    <t>СОШ № 53</t>
  </si>
  <si>
    <t xml:space="preserve">Кокоянин Никита Юрьевич </t>
  </si>
  <si>
    <t xml:space="preserve">заместитель директора по УВР   </t>
  </si>
  <si>
    <t xml:space="preserve">лиц 2 </t>
  </si>
  <si>
    <t>иностранный язык  (устно)</t>
  </si>
  <si>
    <t>ОУ Октябрьского окр.</t>
  </si>
  <si>
    <t>л. 2, г. 2, г. 5,  сош 49</t>
  </si>
  <si>
    <t>г. 1, г. 8, МПЛ, сош 36</t>
  </si>
  <si>
    <t>ОУ Ленинского окр., ЧШ</t>
  </si>
  <si>
    <t>в т.ч. ЧШ</t>
  </si>
  <si>
    <t>иностранный язык (устно)</t>
  </si>
  <si>
    <t>учитель 
зам. директора по УВР</t>
  </si>
  <si>
    <t>иностранный язык  (письм)</t>
  </si>
  <si>
    <t>ВПЛ</t>
  </si>
  <si>
    <t>ВСЕГО ауд.</t>
  </si>
  <si>
    <t>МПЛ, сош  49</t>
  </si>
  <si>
    <t>07 июня (пн)</t>
  </si>
  <si>
    <t>г. 9, МАЛ, сош 5</t>
  </si>
  <si>
    <t>г. 3, сош 57, ЧШ</t>
  </si>
  <si>
    <t>Информатика
КЕГЭ</t>
  </si>
  <si>
    <t>инф. КЕГЭ</t>
  </si>
  <si>
    <t>100+ЧШ+ВПЛ</t>
  </si>
  <si>
    <t>103+ЧШ+ВПЛ</t>
  </si>
  <si>
    <t>Мельник Артем Игоревич
Мисюлин Андрей Николаевич (сош 56)</t>
  </si>
  <si>
    <t>Беляк</t>
  </si>
  <si>
    <t>Чернова Ольга Геннадьевна (СОШ 33)
Кутыков Иван Валерьевич (СОШ 36) - ЭЦП
Митяшина Валентина Николаевна (СОШ 33) - ЭЦП
Неверова Оксана Юрьевна (СОШ 33) - ЭЦП
Стрелкова Ирина Николаевна (СОШ 33) - ЭЦП</t>
  </si>
  <si>
    <r>
      <rPr>
        <b/>
        <u/>
        <sz val="12"/>
        <rFont val="Calibri"/>
        <family val="2"/>
        <charset val="204"/>
      </rPr>
      <t xml:space="preserve">ППЭ № 900
СОШ №  </t>
    </r>
    <r>
      <rPr>
        <b/>
        <i/>
        <u/>
        <sz val="12"/>
        <rFont val="Calibri"/>
        <family val="2"/>
        <charset val="204"/>
      </rPr>
      <t>57</t>
    </r>
    <r>
      <rPr>
        <sz val="10"/>
        <rFont val="Calibri"/>
        <family val="2"/>
        <charset val="204"/>
      </rPr>
      <t xml:space="preserve">
Организаторы из ОУ:
 </t>
    </r>
    <r>
      <rPr>
        <b/>
        <sz val="10"/>
        <rFont val="Calibri"/>
        <family val="2"/>
        <charset val="204"/>
      </rPr>
      <t xml:space="preserve">сош </t>
    </r>
    <r>
      <rPr>
        <b/>
        <i/>
        <sz val="10"/>
        <rFont val="Calibri"/>
        <family val="2"/>
        <charset val="204"/>
      </rPr>
      <t>3, 11, 18, 38, 57, оош 4, 26, г. 3</t>
    </r>
  </si>
  <si>
    <r>
      <rPr>
        <b/>
        <u/>
        <sz val="12"/>
        <rFont val="Calibri"/>
        <family val="2"/>
        <charset val="204"/>
      </rPr>
      <t>ППЭ № 970
СОШ № 41</t>
    </r>
    <r>
      <rPr>
        <sz val="10"/>
        <rFont val="Calibri"/>
        <family val="2"/>
        <charset val="204"/>
      </rPr>
      <t xml:space="preserve">
Организаторы из ОУ:
</t>
    </r>
    <r>
      <rPr>
        <b/>
        <sz val="10"/>
        <rFont val="Calibri"/>
        <family val="2"/>
        <charset val="204"/>
      </rPr>
      <t xml:space="preserve">сош </t>
    </r>
    <r>
      <rPr>
        <b/>
        <i/>
        <sz val="10"/>
        <rFont val="Calibri"/>
        <family val="2"/>
        <charset val="204"/>
      </rPr>
      <t>5, 41, 44, 45, МАЛ, г. 9, пг 61</t>
    </r>
  </si>
  <si>
    <t>ФИО с/р</t>
  </si>
  <si>
    <t>Совпадения</t>
  </si>
  <si>
    <t>Сентябрьский период</t>
  </si>
  <si>
    <t>26 мая</t>
  </si>
  <si>
    <t>мат П</t>
  </si>
  <si>
    <t>мат Б</t>
  </si>
  <si>
    <t>общ</t>
  </si>
  <si>
    <t>англ П</t>
  </si>
  <si>
    <t>англ У</t>
  </si>
  <si>
    <t>3 ч 10 м</t>
  </si>
  <si>
    <t>17 мин</t>
  </si>
  <si>
    <t>гимн. 10</t>
  </si>
  <si>
    <t>гимн. 6</t>
  </si>
  <si>
    <t>НВМУ</t>
  </si>
  <si>
    <t>Гусева Евгения Сергеевна</t>
  </si>
  <si>
    <t>Анурьева Ольга Геннадьевна
Романовский Александр Валерьевич (п/г 40)</t>
  </si>
  <si>
    <t>Сальников Александр Борисович (сош 33)
Борисов Антон Андреевич - ЭЦП
Киселева Анастасия Валерьевна - ЭЦП
Ярицына Ольга Сергеевна -ЭЦП
Ларина Ольга Валентиновна - ЭЦП</t>
  </si>
  <si>
    <t>26 мая (пт)</t>
  </si>
  <si>
    <t>5о+5г</t>
  </si>
  <si>
    <t xml:space="preserve">  г. 1</t>
  </si>
  <si>
    <t>Резерв : русский язык</t>
  </si>
  <si>
    <t>4о+4г</t>
  </si>
  <si>
    <t>НВМУ, сош 31, г. 7</t>
  </si>
  <si>
    <t>г. 6, г. 10, КШМ, ММЛ</t>
  </si>
  <si>
    <t>НВМУ, г. 7, сош 31</t>
  </si>
  <si>
    <t>г. 7</t>
  </si>
  <si>
    <t>г. 6, ММЛ</t>
  </si>
  <si>
    <t>ОУ Первомайского окр., НВМУ</t>
  </si>
  <si>
    <t>г. 9, сош 5</t>
  </si>
  <si>
    <t>5о+3г</t>
  </si>
  <si>
    <t>иностранный язык (письменная часть)</t>
  </si>
  <si>
    <t>сош 57</t>
  </si>
  <si>
    <t>МАЛ (12 чел.), г. 3</t>
  </si>
  <si>
    <t>ОУ города</t>
  </si>
  <si>
    <t>иностранный язык
(устная часть)</t>
  </si>
  <si>
    <t>информатика КЕГЭ</t>
  </si>
  <si>
    <t>Кол-во ауд.
(15 чел.)</t>
  </si>
  <si>
    <t>ГИА-11-2023</t>
  </si>
  <si>
    <t>Карелин Александр Александрович (сош 23)
Бриштен Ирина Петровна - ЭЦП
Малюкова Ирина Александровна - ЭЦП
Худынцева Галина Вячеславовна - ЭЦП
Брощук Александра Рудолфовна - ЭЦП</t>
  </si>
  <si>
    <t>29 мая</t>
  </si>
  <si>
    <t>1 июня</t>
  </si>
  <si>
    <t>5 июня</t>
  </si>
  <si>
    <t>8 июня</t>
  </si>
  <si>
    <t>13 июня</t>
  </si>
  <si>
    <t>19-20 июня</t>
  </si>
  <si>
    <t>3 ,5 ч</t>
  </si>
  <si>
    <r>
      <t xml:space="preserve">ЕГЭ
</t>
    </r>
    <r>
      <rPr>
        <b/>
        <i/>
        <sz val="10"/>
        <rFont val="Calibri"/>
        <family val="2"/>
        <charset val="204"/>
      </rPr>
      <t>сп/р</t>
    </r>
  </si>
  <si>
    <r>
      <rPr>
        <b/>
        <u/>
        <sz val="12"/>
        <rFont val="Calibri"/>
        <family val="2"/>
        <charset val="204"/>
      </rPr>
      <t>ППЭ № 957
гимназия № 7</t>
    </r>
    <r>
      <rPr>
        <b/>
        <i/>
        <sz val="10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Организаторы из ОУ:
</t>
    </r>
    <r>
      <rPr>
        <b/>
        <sz val="10"/>
        <rFont val="Calibri"/>
        <family val="2"/>
        <charset val="204"/>
      </rPr>
      <t xml:space="preserve">сош </t>
    </r>
    <r>
      <rPr>
        <b/>
        <i/>
        <sz val="10"/>
        <rFont val="Calibri"/>
        <family val="2"/>
        <charset val="204"/>
      </rPr>
      <t xml:space="preserve"> 42, 50, г. 7, НВМУ</t>
    </r>
  </si>
  <si>
    <r>
      <rPr>
        <b/>
        <u/>
        <sz val="12"/>
        <rFont val="Calibri"/>
        <family val="2"/>
        <charset val="204"/>
      </rPr>
      <t>ППЭ № 910
СОШ № 33</t>
    </r>
    <r>
      <rPr>
        <b/>
        <sz val="11"/>
        <rFont val="Calibri"/>
        <family val="2"/>
        <charset val="204"/>
      </rPr>
      <t xml:space="preserve">
</t>
    </r>
    <r>
      <rPr>
        <sz val="10"/>
        <rFont val="Calibri"/>
        <family val="2"/>
        <charset val="204"/>
      </rPr>
      <t xml:space="preserve">Организаторы из ОУ:
</t>
    </r>
    <r>
      <rPr>
        <b/>
        <i/>
        <sz val="10"/>
        <rFont val="Calibri"/>
        <family val="2"/>
        <charset val="204"/>
      </rPr>
      <t xml:space="preserve"> оош 16, сош 20, 21, 22, 33, 
г. 10,  ММЛ</t>
    </r>
  </si>
  <si>
    <t>29 мая (пн)</t>
  </si>
  <si>
    <t>01 июня (чт)</t>
  </si>
  <si>
    <t>05 июня (пн)</t>
  </si>
  <si>
    <t>08 июня (чт)</t>
  </si>
  <si>
    <t>13 июня (вт)</t>
  </si>
  <si>
    <t>16 июня (пт)</t>
  </si>
  <si>
    <t>17 июня (сб)</t>
  </si>
  <si>
    <t xml:space="preserve">19 июня (пн) </t>
  </si>
  <si>
    <t>20 июня (вт)</t>
  </si>
  <si>
    <t>22 июня (чт)</t>
  </si>
  <si>
    <t>23 июня (пт)</t>
  </si>
  <si>
    <t>26 июня (пн)</t>
  </si>
  <si>
    <t>27 июня (вт)</t>
  </si>
  <si>
    <t>28 июня (ср)</t>
  </si>
  <si>
    <t>29 июня (чт)</t>
  </si>
  <si>
    <t>01 июля (сб)</t>
  </si>
  <si>
    <t>Резерв: по всем предметам</t>
  </si>
  <si>
    <t>06 сент (ср)</t>
  </si>
  <si>
    <t>12 сент (вт)</t>
  </si>
  <si>
    <r>
      <t>сош № 33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Крупской, 13</t>
    </r>
  </si>
  <si>
    <r>
      <t>сош № 53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Папанина, 3</t>
    </r>
  </si>
  <si>
    <r>
      <t>сош № 57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Сафонова, 11</t>
    </r>
  </si>
  <si>
    <r>
      <t>гимн. № 7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О.Кошевого, 12а</t>
    </r>
  </si>
  <si>
    <r>
      <t>гимн. № 1</t>
    </r>
    <r>
      <rPr>
        <sz val="10"/>
        <rFont val="Arial Cyr"/>
        <charset val="204"/>
      </rPr>
      <t xml:space="preserve">
</t>
    </r>
    <r>
      <rPr>
        <sz val="8"/>
        <rFont val="Arial Cyr"/>
        <charset val="204"/>
      </rPr>
      <t>Связи, 30</t>
    </r>
  </si>
  <si>
    <r>
      <t xml:space="preserve">гимн. № 2
</t>
    </r>
    <r>
      <rPr>
        <sz val="8"/>
        <rFont val="Arial Cyr"/>
        <charset val="204"/>
      </rPr>
      <t>Ленина, 59</t>
    </r>
  </si>
  <si>
    <r>
      <t xml:space="preserve">сош № 41
</t>
    </r>
    <r>
      <rPr>
        <sz val="8"/>
        <rFont val="Arial Cyr"/>
        <charset val="204"/>
      </rPr>
      <t>Гер-североморцев, 76/3</t>
    </r>
  </si>
  <si>
    <t>Работники ППЭ ГИА-11-2023</t>
  </si>
  <si>
    <r>
      <rPr>
        <b/>
        <u/>
        <sz val="12"/>
        <rFont val="Calibri"/>
        <family val="2"/>
        <charset val="204"/>
      </rPr>
      <t>ППЭ № 901
гимназия № 1</t>
    </r>
    <r>
      <rPr>
        <b/>
        <sz val="12"/>
        <rFont val="Calibri"/>
        <family val="2"/>
        <charset val="204"/>
      </rPr>
      <t xml:space="preserve">
</t>
    </r>
    <r>
      <rPr>
        <sz val="9"/>
        <rFont val="Calibri"/>
        <family val="2"/>
        <charset val="204"/>
      </rPr>
      <t xml:space="preserve">Организаторы из ОУ:
</t>
    </r>
    <r>
      <rPr>
        <b/>
        <sz val="9"/>
        <rFont val="Calibri"/>
        <family val="2"/>
        <charset val="204"/>
      </rPr>
      <t xml:space="preserve">г. 8, л. 2, </t>
    </r>
    <r>
      <rPr>
        <b/>
        <i/>
        <sz val="9"/>
        <rFont val="Calibri"/>
        <family val="2"/>
        <charset val="204"/>
      </rPr>
      <t xml:space="preserve"> г. 1, 5, сош 43, 56</t>
    </r>
  </si>
  <si>
    <t>исп П</t>
  </si>
  <si>
    <t>исп У</t>
  </si>
  <si>
    <t>нем П</t>
  </si>
  <si>
    <t>нем У</t>
  </si>
  <si>
    <t xml:space="preserve">л. 2, г. 8,  сош 36 </t>
  </si>
  <si>
    <t xml:space="preserve">г. 1, г. 2, г. 5 </t>
  </si>
  <si>
    <r>
      <rPr>
        <b/>
        <u/>
        <sz val="12"/>
        <rFont val="Calibri"/>
        <family val="2"/>
        <charset val="204"/>
      </rPr>
      <t>ППЭ № 902
гимназия № 2</t>
    </r>
    <r>
      <rPr>
        <b/>
        <i/>
        <sz val="12"/>
        <rFont val="Calibri"/>
        <family val="2"/>
        <charset val="204"/>
      </rPr>
      <t xml:space="preserve">
</t>
    </r>
    <r>
      <rPr>
        <sz val="9"/>
        <rFont val="Calibri"/>
        <family val="2"/>
        <charset val="204"/>
      </rPr>
      <t xml:space="preserve">Организаторы из ОУ:
</t>
    </r>
    <r>
      <rPr>
        <b/>
        <sz val="9"/>
        <rFont val="Calibri"/>
        <family val="2"/>
        <charset val="204"/>
      </rPr>
      <t xml:space="preserve">сош </t>
    </r>
    <r>
      <rPr>
        <b/>
        <i/>
        <sz val="9"/>
        <rFont val="Calibri"/>
        <family val="2"/>
        <charset val="204"/>
      </rPr>
      <t xml:space="preserve">34, </t>
    </r>
    <r>
      <rPr>
        <b/>
        <i/>
        <sz val="9"/>
        <rFont val="Calibri"/>
        <family val="2"/>
        <charset val="204"/>
      </rPr>
      <t xml:space="preserve"> 49,  г. 2, МПЛ, пг 40</t>
    </r>
  </si>
  <si>
    <r>
      <rPr>
        <b/>
        <u/>
        <sz val="12"/>
        <rFont val="Calibri"/>
        <family val="2"/>
        <charset val="204"/>
      </rPr>
      <t>ППЭ № 914
СОШ № 53</t>
    </r>
    <r>
      <rPr>
        <b/>
        <i/>
        <sz val="12"/>
        <rFont val="Calibri"/>
        <family val="2"/>
        <charset val="204"/>
      </rPr>
      <t xml:space="preserve">
</t>
    </r>
    <r>
      <rPr>
        <sz val="9"/>
        <rFont val="Calibri"/>
        <family val="2"/>
        <charset val="204"/>
      </rPr>
      <t xml:space="preserve">Организаторы из ОУ:
</t>
    </r>
    <r>
      <rPr>
        <b/>
        <sz val="9"/>
        <rFont val="Calibri"/>
        <family val="2"/>
        <charset val="204"/>
      </rPr>
      <t xml:space="preserve">сош </t>
    </r>
    <r>
      <rPr>
        <b/>
        <i/>
        <sz val="9"/>
        <rFont val="Calibri"/>
        <family val="2"/>
        <charset val="204"/>
      </rPr>
      <t xml:space="preserve">23, 28, </t>
    </r>
    <r>
      <rPr>
        <b/>
        <i/>
        <sz val="9"/>
        <rFont val="Calibri"/>
        <family val="2"/>
        <charset val="204"/>
      </rPr>
      <t>36, 53,  оош 58</t>
    </r>
  </si>
  <si>
    <t xml:space="preserve"> г. 2, л. 2, сош 36, 49</t>
  </si>
  <si>
    <t>г. 1, г. 5, г. 8, МПЛ</t>
  </si>
  <si>
    <t>г. 8</t>
  </si>
  <si>
    <t>сош 36, л. 2</t>
  </si>
  <si>
    <t xml:space="preserve"> МПЛ </t>
  </si>
  <si>
    <t>г. 2, г. 5</t>
  </si>
  <si>
    <t>г. 6, г. 10, ММЛ, КШМ</t>
  </si>
  <si>
    <t>Павличенко Ольга Юрьевна (сош 18)
Трефилова Евгения Александровна</t>
  </si>
  <si>
    <t>Пустовалов Андрей Николаевич
Бауман Денис Сергеевич (сош 5)
Никулаева Алена Сергеевна</t>
  </si>
  <si>
    <t>Скобченко Елена Владимировна</t>
  </si>
  <si>
    <t>учитель-логопед</t>
  </si>
  <si>
    <t>МАЛ (9 чел.), ЧШ</t>
  </si>
  <si>
    <t>г. 10, КШМ</t>
  </si>
  <si>
    <t>НВМУ, сош 31</t>
  </si>
  <si>
    <t>1 чел - нем. яз.</t>
  </si>
  <si>
    <t>гимн 2 (1 чел. нем. яз.)</t>
  </si>
  <si>
    <t xml:space="preserve">Русинов Михаил Анатольевич (оош 58)  
Лаврухин Виталий Александрович (лиц. 2) -ЭЦП
Разуваева Виктория Юрьевна - ЭЦП                                                       Щипков Дмитрий Александрович (оош 37)-ЭЦП
Бачинский Дмитрий Сергеевич (сош № 56) - ЭЦП                 </t>
  </si>
  <si>
    <r>
      <rPr>
        <sz val="10"/>
        <rFont val="Calibri"/>
        <family val="2"/>
        <charset val="204"/>
        <scheme val="minor"/>
      </rPr>
      <t>гимн 2 (2  чел. нем. яз.),                ВПЛ (2 чел. англ. яз.)</t>
    </r>
    <r>
      <rPr>
        <sz val="10"/>
        <color theme="3" tint="0.39997558519241921"/>
        <rFont val="Calibri"/>
        <family val="2"/>
        <charset val="204"/>
        <scheme val="minor"/>
      </rPr>
      <t xml:space="preserve">  </t>
    </r>
  </si>
  <si>
    <t>гимн 2 (1 чел. нем. яз.)                             ВПЛ (2 чел. англ. яз)</t>
  </si>
  <si>
    <t>Старчиков - гео, общ; Ануфриева - общ</t>
  </si>
  <si>
    <t>Ягубов - хим, био</t>
  </si>
  <si>
    <t>Васильев - физ, инф; Игнатенко - инф</t>
  </si>
  <si>
    <t>ММЛ - Ягубов</t>
  </si>
  <si>
    <t>г 6 - Васильев</t>
  </si>
  <si>
    <t>г 6 - Васильев, Игнатенко</t>
  </si>
  <si>
    <t>г 10 - Старчиков</t>
  </si>
  <si>
    <t>г. 2 Моренко</t>
  </si>
  <si>
    <t>г. 8 Мусакин, ассистент</t>
  </si>
  <si>
    <t>г. 2 Моренко,                                                  сош 36, Кузнецов</t>
  </si>
  <si>
    <t>сош 36, Лукойко</t>
  </si>
  <si>
    <t>Моренко -рус, матП, физ</t>
  </si>
  <si>
    <t>Мусакин - рус, матП, хим, био</t>
  </si>
  <si>
    <t>Кузнецов - рус, матП, физ         Лукойко - рус, матП, общ</t>
  </si>
  <si>
    <t xml:space="preserve">г. 8 Мусакин, ассистент,                          сош 36, Кузнецов, Лукойко                г. 2 Моренко   </t>
  </si>
  <si>
    <t>г. 1, г. 2, г. 5, МПЛ, сош 49</t>
  </si>
  <si>
    <r>
      <t>Урсуляк Евгений Олегович, сош 41
Харламова Ирина Григорьевна, сош 41 - ЭЦП</t>
    </r>
    <r>
      <rPr>
        <b/>
        <sz val="11"/>
        <rFont val="Calibri"/>
        <family val="2"/>
        <charset val="204"/>
        <scheme val="minor"/>
      </rPr>
      <t xml:space="preserve">
</t>
    </r>
    <r>
      <rPr>
        <sz val="11"/>
        <rFont val="Calibri"/>
        <family val="2"/>
        <charset val="204"/>
        <scheme val="minor"/>
      </rPr>
      <t>Цвиликова Мария Геннадьевна, сош 41 - ЭЦП
Шабалина Светлана Борисовна, сош 41 - ЭЦП
Тибряева Оксана Владимировна, сош 57 - ЭЦП</t>
    </r>
  </si>
  <si>
    <t>Березин Сергей Адольфович, сош 57
Фойчук Инга Юрьеван, сош 57 - ЭЦП
Романчик Любовь Геннадьевна, сош 18 - ЭЦП
Шегрина Анастасия Игоревна, сош 57 - ЭЦП
Павленко Мария Валерьевна, сош 41 - ЭЦП</t>
  </si>
  <si>
    <t xml:space="preserve">Колупаев Артем Евгеньевич  (МПЛ) 
Красавина Марина Васильевна -ЭЦП    
Юсупова Валерия Эдуардовна - ЭЦП
Слатина Светлана Георгиевна - ЭЦП                          
Малюгина Елена Геннадьевна - ЭЦП </t>
  </si>
  <si>
    <t>Вивтюк Егор Анатольевич
Османов Заур Мансурович</t>
  </si>
  <si>
    <t>Безменова Екатерина Вячеславовна (г. 3)
Коломейцева Мария Андреевна (г. 3)</t>
  </si>
  <si>
    <t>Тосенко Кирилл Сергеевич (сош 20)
Гребнева Татьяна Васильевна (сош 33)
Хамицевич Андрей Сергеевич (ММЛ)</t>
  </si>
  <si>
    <t>Дубинин Виталий Станиславович
Коноплев Алексей Алексеевич
Мухаева Дарья Александровна
Финский Роман Федорович</t>
  </si>
  <si>
    <t>Стонис ОГЭ - р, мБ, ист, общ</t>
  </si>
  <si>
    <t>57 - Стонис</t>
  </si>
  <si>
    <t>Захарова - р, мП, общ</t>
  </si>
  <si>
    <r>
      <t>г 10 - Старчиков, Ануфриева, 
г 6 - Васильев, Игнатенко, 
ММЛ - Ягубов,</t>
    </r>
    <r>
      <rPr>
        <b/>
        <sz val="8"/>
        <color rgb="FFFF0000"/>
        <rFont val="Calibri"/>
        <family val="2"/>
        <charset val="204"/>
        <scheme val="minor"/>
      </rPr>
      <t xml:space="preserve"> 31 - Захарова</t>
    </r>
  </si>
  <si>
    <r>
      <t xml:space="preserve">г 10 - Старчиков, Ануфриева, 
г 6 - Васильев, Игнатенко,
</t>
    </r>
    <r>
      <rPr>
        <b/>
        <sz val="8"/>
        <color rgb="FFFF0000"/>
        <rFont val="Calibri"/>
        <family val="2"/>
        <charset val="204"/>
        <scheme val="minor"/>
      </rPr>
      <t>31 - Захарова</t>
    </r>
  </si>
  <si>
    <r>
      <t xml:space="preserve">г 10 - Старчиков, Ануфриева,
</t>
    </r>
    <r>
      <rPr>
        <b/>
        <sz val="8"/>
        <color rgb="FFFF0000"/>
        <rFont val="Calibri"/>
        <family val="2"/>
        <charset val="204"/>
        <scheme val="minor"/>
      </rPr>
      <t>31 - Захарова</t>
    </r>
  </si>
  <si>
    <t>г. 8 - Мусакин, ассистент</t>
  </si>
  <si>
    <t>г. 8 - Мусакин, ассистент,                          сош 36, Кузнецов, Лукойко</t>
  </si>
  <si>
    <t>16, 17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</si>
</sst>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0.0;[Red]0.0"/>
    <numFmt numFmtId="166" formatCode="0.0"/>
  </numFmts>
  <fonts count="6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0"/>
      <color theme="3" tint="0.39997558519241921"/>
      <name val="Calibri"/>
      <family val="2"/>
      <charset val="204"/>
      <scheme val="minor"/>
    </font>
    <font>
      <sz val="10"/>
      <color theme="3" tint="0.3999755851924192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</font>
    <font>
      <sz val="10"/>
      <color theme="3" tint="0.39997558519241921"/>
      <name val="Arial Cyr"/>
      <charset val="204"/>
    </font>
    <font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2"/>
      <name val="Calibri"/>
      <family val="2"/>
      <charset val="204"/>
    </font>
    <font>
      <b/>
      <u/>
      <sz val="12"/>
      <name val="Calibri"/>
      <family val="2"/>
      <charset val="204"/>
    </font>
    <font>
      <b/>
      <i/>
      <u/>
      <sz val="12"/>
      <name val="Calibri"/>
      <family val="2"/>
      <charset val="204"/>
    </font>
    <font>
      <b/>
      <sz val="10"/>
      <name val="Calibri"/>
      <family val="2"/>
      <charset val="204"/>
    </font>
    <font>
      <sz val="9"/>
      <color theme="3" tint="0.39997558519241921"/>
      <name val="Calibri"/>
      <family val="2"/>
      <charset val="204"/>
      <scheme val="minor"/>
    </font>
    <font>
      <sz val="9"/>
      <color theme="3" tint="0.39997558519241921"/>
      <name val="Arial Cyr"/>
      <charset val="204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theme="3" tint="0.39997558519241921"/>
      <name val="Calibri"/>
      <family val="2"/>
      <charset val="204"/>
    </font>
    <font>
      <sz val="10"/>
      <color theme="3" tint="0.39997558519241921"/>
      <name val="Calibri"/>
      <family val="2"/>
      <charset val="204"/>
    </font>
    <font>
      <sz val="8"/>
      <name val="Calibri"/>
      <family val="2"/>
      <charset val="204"/>
    </font>
    <font>
      <b/>
      <sz val="16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3" tint="0.39997558519241921"/>
      <name val="Calibri"/>
      <family val="2"/>
      <charset val="204"/>
    </font>
    <font>
      <i/>
      <sz val="12"/>
      <color theme="3" tint="0.39997558519241921"/>
      <name val="Calibri"/>
      <family val="2"/>
      <charset val="204"/>
    </font>
    <font>
      <b/>
      <i/>
      <sz val="12"/>
      <color theme="3" tint="0.39997558519241921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i/>
      <sz val="11"/>
      <color theme="3" tint="0.39997558519241921"/>
      <name val="Calibri"/>
      <family val="2"/>
      <charset val="204"/>
    </font>
    <font>
      <b/>
      <i/>
      <sz val="11"/>
      <color theme="3" tint="0.39997558519241921"/>
      <name val="Calibri"/>
      <family val="2"/>
      <charset val="204"/>
    </font>
    <font>
      <sz val="8"/>
      <color theme="3" tint="0.3999755851924192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8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6"/>
      <name val="Aharoni"/>
      <charset val="177"/>
    </font>
    <font>
      <b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Arial Cyr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b/>
      <i/>
      <sz val="9"/>
      <name val="Calibri"/>
      <family val="2"/>
      <charset val="204"/>
    </font>
    <font>
      <i/>
      <sz val="11"/>
      <name val="Calibri"/>
      <family val="2"/>
      <charset val="204"/>
    </font>
    <font>
      <i/>
      <sz val="12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</font>
    <font>
      <i/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2"/>
      <color rgb="FF0000FF"/>
      <name val="Calibri"/>
      <family val="2"/>
      <charset val="204"/>
    </font>
    <font>
      <b/>
      <i/>
      <sz val="8"/>
      <color rgb="FFFF0000"/>
      <name val="Calibri"/>
      <family val="2"/>
      <charset val="204"/>
    </font>
    <font>
      <b/>
      <sz val="8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66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18" fillId="0" borderId="0"/>
    <xf numFmtId="0" fontId="23" fillId="0" borderId="0"/>
  </cellStyleXfs>
  <cellXfs count="571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7" fillId="0" borderId="0" xfId="0" applyFont="1"/>
    <xf numFmtId="0" fontId="3" fillId="7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17" fillId="0" borderId="24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1" fillId="8" borderId="18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17" fillId="7" borderId="24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20" fillId="0" borderId="0" xfId="0" applyFont="1"/>
    <xf numFmtId="0" fontId="3" fillId="0" borderId="5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right" vertical="center" wrapText="1"/>
    </xf>
    <xf numFmtId="0" fontId="10" fillId="4" borderId="37" xfId="0" applyFont="1" applyFill="1" applyBorder="1" applyAlignment="1">
      <alignment horizontal="center" vertical="center"/>
    </xf>
    <xf numFmtId="0" fontId="10" fillId="4" borderId="2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" fillId="0" borderId="0" xfId="0" applyFont="1"/>
    <xf numFmtId="0" fontId="22" fillId="0" borderId="0" xfId="0" applyFont="1" applyAlignment="1">
      <alignment horizontal="right"/>
    </xf>
    <xf numFmtId="0" fontId="22" fillId="0" borderId="28" xfId="0" applyFont="1" applyBorder="1" applyAlignment="1"/>
    <xf numFmtId="0" fontId="22" fillId="0" borderId="0" xfId="0" applyFont="1" applyBorder="1" applyAlignment="1"/>
    <xf numFmtId="1" fontId="10" fillId="4" borderId="25" xfId="0" applyNumberFormat="1" applyFont="1" applyFill="1" applyBorder="1" applyAlignment="1">
      <alignment horizontal="center" vertical="center"/>
    </xf>
    <xf numFmtId="0" fontId="19" fillId="0" borderId="50" xfId="0" applyFont="1" applyBorder="1" applyAlignment="1">
      <alignment horizontal="left" vertical="center" wrapText="1"/>
    </xf>
    <xf numFmtId="0" fontId="24" fillId="7" borderId="24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/>
    </xf>
    <xf numFmtId="0" fontId="25" fillId="0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28" fillId="0" borderId="6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right" vertical="center" wrapText="1"/>
    </xf>
    <xf numFmtId="0" fontId="29" fillId="0" borderId="41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horizontal="center" vertical="center"/>
    </xf>
    <xf numFmtId="0" fontId="29" fillId="0" borderId="41" xfId="0" applyNumberFormat="1" applyFont="1" applyFill="1" applyBorder="1" applyAlignment="1">
      <alignment horizontal="center" vertical="center"/>
    </xf>
    <xf numFmtId="0" fontId="29" fillId="0" borderId="62" xfId="0" applyNumberFormat="1" applyFont="1" applyFill="1" applyBorder="1" applyAlignment="1">
      <alignment horizontal="center" vertical="center"/>
    </xf>
    <xf numFmtId="0" fontId="29" fillId="0" borderId="60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63" xfId="0" applyNumberFormat="1" applyFont="1" applyFill="1" applyBorder="1" applyAlignment="1">
      <alignment horizontal="center" vertical="center"/>
    </xf>
    <xf numFmtId="0" fontId="29" fillId="0" borderId="7" xfId="0" applyNumberFormat="1" applyFont="1" applyFill="1" applyBorder="1" applyAlignment="1">
      <alignment horizontal="center" vertical="center"/>
    </xf>
    <xf numFmtId="0" fontId="29" fillId="0" borderId="61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right" vertical="center" wrapText="1"/>
    </xf>
    <xf numFmtId="0" fontId="29" fillId="10" borderId="37" xfId="0" applyFont="1" applyFill="1" applyBorder="1" applyAlignment="1">
      <alignment horizontal="center" vertical="center"/>
    </xf>
    <xf numFmtId="0" fontId="29" fillId="10" borderId="14" xfId="0" applyFont="1" applyFill="1" applyBorder="1" applyAlignment="1">
      <alignment horizontal="center" vertical="center"/>
    </xf>
    <xf numFmtId="0" fontId="29" fillId="10" borderId="14" xfId="0" applyNumberFormat="1" applyFont="1" applyFill="1" applyBorder="1" applyAlignment="1">
      <alignment horizontal="center" vertical="center"/>
    </xf>
    <xf numFmtId="0" fontId="29" fillId="10" borderId="41" xfId="0" applyNumberFormat="1" applyFont="1" applyFill="1" applyBorder="1" applyAlignment="1">
      <alignment horizontal="center" vertical="center"/>
    </xf>
    <xf numFmtId="0" fontId="29" fillId="10" borderId="62" xfId="0" applyNumberFormat="1" applyFont="1" applyFill="1" applyBorder="1" applyAlignment="1">
      <alignment horizontal="center" vertical="center"/>
    </xf>
    <xf numFmtId="0" fontId="29" fillId="10" borderId="60" xfId="0" applyNumberFormat="1" applyFont="1" applyFill="1" applyBorder="1" applyAlignment="1">
      <alignment horizontal="center" vertical="center"/>
    </xf>
    <xf numFmtId="0" fontId="29" fillId="10" borderId="25" xfId="0" applyNumberFormat="1" applyFont="1" applyFill="1" applyBorder="1" applyAlignment="1">
      <alignment horizontal="center" vertical="center"/>
    </xf>
    <xf numFmtId="0" fontId="29" fillId="10" borderId="63" xfId="0" applyNumberFormat="1" applyFont="1" applyFill="1" applyBorder="1" applyAlignment="1">
      <alignment horizontal="center" vertical="center"/>
    </xf>
    <xf numFmtId="0" fontId="29" fillId="10" borderId="28" xfId="0" applyNumberFormat="1" applyFont="1" applyFill="1" applyBorder="1" applyAlignment="1">
      <alignment horizontal="center" vertical="center"/>
    </xf>
    <xf numFmtId="0" fontId="28" fillId="10" borderId="37" xfId="0" applyFont="1" applyFill="1" applyBorder="1" applyAlignment="1">
      <alignment horizontal="center" vertical="center"/>
    </xf>
    <xf numFmtId="0" fontId="29" fillId="10" borderId="25" xfId="0" applyFont="1" applyFill="1" applyBorder="1" applyAlignment="1">
      <alignment horizontal="center" vertical="center"/>
    </xf>
    <xf numFmtId="0" fontId="28" fillId="10" borderId="25" xfId="0" applyNumberFormat="1" applyFont="1" applyFill="1" applyBorder="1" applyAlignment="1">
      <alignment horizontal="center" vertical="center"/>
    </xf>
    <xf numFmtId="0" fontId="28" fillId="10" borderId="37" xfId="0" applyNumberFormat="1" applyFont="1" applyFill="1" applyBorder="1" applyAlignment="1">
      <alignment horizontal="center" vertical="center"/>
    </xf>
    <xf numFmtId="0" fontId="28" fillId="10" borderId="63" xfId="0" applyNumberFormat="1" applyFont="1" applyFill="1" applyBorder="1" applyAlignment="1">
      <alignment horizontal="center" vertical="center"/>
    </xf>
    <xf numFmtId="0" fontId="28" fillId="10" borderId="38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8" fillId="13" borderId="43" xfId="0" applyFont="1" applyFill="1" applyBorder="1" applyAlignment="1">
      <alignment horizontal="center"/>
    </xf>
    <xf numFmtId="0" fontId="28" fillId="13" borderId="3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0" fillId="0" borderId="0" xfId="0" applyFont="1" applyFill="1" applyAlignment="1">
      <alignment vertical="center" wrapText="1"/>
    </xf>
    <xf numFmtId="166" fontId="2" fillId="13" borderId="43" xfId="0" applyNumberFormat="1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6" fontId="2" fillId="13" borderId="12" xfId="0" applyNumberFormat="1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66" fontId="30" fillId="0" borderId="8" xfId="0" applyNumberFormat="1" applyFont="1" applyFill="1" applyBorder="1" applyAlignment="1">
      <alignment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66" fontId="2" fillId="13" borderId="34" xfId="0" applyNumberFormat="1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6" fontId="30" fillId="0" borderId="32" xfId="0" applyNumberFormat="1" applyFont="1" applyFill="1" applyBorder="1" applyAlignment="1">
      <alignment vertical="center" wrapText="1"/>
    </xf>
    <xf numFmtId="0" fontId="3" fillId="7" borderId="48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66" fontId="30" fillId="0" borderId="3" xfId="0" applyNumberFormat="1" applyFont="1" applyFill="1" applyBorder="1" applyAlignment="1">
      <alignment vertical="center" wrapText="1"/>
    </xf>
    <xf numFmtId="166" fontId="2" fillId="13" borderId="53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66" fontId="30" fillId="0" borderId="60" xfId="0" applyNumberFormat="1" applyFont="1" applyFill="1" applyBorder="1" applyAlignment="1">
      <alignment vertical="center" wrapText="1"/>
    </xf>
    <xf numFmtId="166" fontId="30" fillId="0" borderId="6" xfId="0" applyNumberFormat="1" applyFont="1" applyFill="1" applyBorder="1" applyAlignment="1">
      <alignment vertical="center" wrapText="1"/>
    </xf>
    <xf numFmtId="166" fontId="30" fillId="0" borderId="24" xfId="0" applyNumberFormat="1" applyFont="1" applyFill="1" applyBorder="1" applyAlignment="1">
      <alignment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2" fillId="13" borderId="48" xfId="0" applyFont="1" applyFill="1" applyBorder="1" applyAlignment="1">
      <alignment horizontal="center" vertical="center" wrapText="1"/>
    </xf>
    <xf numFmtId="166" fontId="30" fillId="0" borderId="7" xfId="0" applyNumberFormat="1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66" fontId="30" fillId="0" borderId="54" xfId="0" applyNumberFormat="1" applyFont="1" applyFill="1" applyBorder="1" applyAlignment="1">
      <alignment vertical="center" wrapText="1"/>
    </xf>
    <xf numFmtId="166" fontId="2" fillId="13" borderId="55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7" borderId="53" xfId="0" applyFont="1" applyFill="1" applyBorder="1" applyAlignment="1">
      <alignment horizontal="center" vertical="center" wrapText="1"/>
    </xf>
    <xf numFmtId="166" fontId="30" fillId="0" borderId="14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166" fontId="2" fillId="11" borderId="40" xfId="0" applyNumberFormat="1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166" fontId="30" fillId="0" borderId="38" xfId="0" applyNumberFormat="1" applyFont="1" applyFill="1" applyBorder="1" applyAlignment="1">
      <alignment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/>
    </xf>
    <xf numFmtId="0" fontId="32" fillId="0" borderId="12" xfId="0" applyFont="1" applyFill="1" applyBorder="1" applyAlignment="1">
      <alignment horizontal="left" vertical="center" wrapText="1"/>
    </xf>
    <xf numFmtId="0" fontId="32" fillId="7" borderId="12" xfId="0" applyFont="1" applyFill="1" applyBorder="1" applyAlignment="1">
      <alignment horizontal="left" vertical="center" wrapText="1"/>
    </xf>
    <xf numFmtId="0" fontId="32" fillId="7" borderId="12" xfId="0" applyFont="1" applyFill="1" applyBorder="1" applyAlignment="1">
      <alignment horizontal="center" vertical="center" wrapText="1"/>
    </xf>
    <xf numFmtId="16" fontId="14" fillId="0" borderId="6" xfId="0" applyNumberFormat="1" applyFont="1" applyFill="1" applyBorder="1" applyAlignment="1">
      <alignment horizontal="center" vertical="center" wrapText="1"/>
    </xf>
    <xf numFmtId="16" fontId="14" fillId="0" borderId="5" xfId="0" applyNumberFormat="1" applyFont="1" applyFill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10" fillId="3" borderId="41" xfId="0" applyFont="1" applyFill="1" applyBorder="1" applyAlignment="1">
      <alignment horizontal="center" vertical="center"/>
    </xf>
    <xf numFmtId="165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14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165" fontId="10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4" xfId="0" applyNumberFormat="1" applyFont="1" applyFill="1" applyBorder="1" applyAlignment="1">
      <alignment horizontal="center" vertical="center"/>
    </xf>
    <xf numFmtId="0" fontId="36" fillId="7" borderId="43" xfId="0" applyFont="1" applyFill="1" applyBorder="1" applyAlignment="1">
      <alignment horizontal="center" vertical="center" wrapText="1"/>
    </xf>
    <xf numFmtId="0" fontId="35" fillId="7" borderId="43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6" fillId="7" borderId="55" xfId="0" applyFont="1" applyFill="1" applyBorder="1" applyAlignment="1">
      <alignment horizontal="center" vertical="center" wrapText="1"/>
    </xf>
    <xf numFmtId="0" fontId="35" fillId="7" borderId="21" xfId="0" applyFont="1" applyFill="1" applyBorder="1" applyAlignment="1">
      <alignment horizontal="center" vertical="center" wrapText="1"/>
    </xf>
    <xf numFmtId="0" fontId="36" fillId="7" borderId="34" xfId="0" applyFont="1" applyFill="1" applyBorder="1" applyAlignment="1">
      <alignment horizontal="center" vertical="center" wrapText="1"/>
    </xf>
    <xf numFmtId="0" fontId="35" fillId="7" borderId="34" xfId="0" applyFont="1" applyFill="1" applyBorder="1" applyAlignment="1">
      <alignment horizontal="center" vertical="center" wrapText="1"/>
    </xf>
    <xf numFmtId="0" fontId="36" fillId="7" borderId="21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5" fillId="7" borderId="55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7" borderId="50" xfId="0" applyFont="1" applyFill="1" applyBorder="1" applyAlignment="1">
      <alignment horizontal="center" vertical="center" wrapText="1"/>
    </xf>
    <xf numFmtId="0" fontId="36" fillId="7" borderId="59" xfId="0" applyFont="1" applyFill="1" applyBorder="1" applyAlignment="1">
      <alignment horizontal="center" vertical="center" wrapText="1"/>
    </xf>
    <xf numFmtId="0" fontId="36" fillId="7" borderId="51" xfId="0" applyFont="1" applyFill="1" applyBorder="1" applyAlignment="1">
      <alignment horizontal="center" vertical="center" wrapText="1"/>
    </xf>
    <xf numFmtId="0" fontId="35" fillId="7" borderId="32" xfId="0" applyFont="1" applyFill="1" applyBorder="1" applyAlignment="1">
      <alignment horizontal="center" vertical="center" wrapText="1"/>
    </xf>
    <xf numFmtId="0" fontId="39" fillId="11" borderId="4" xfId="0" applyFont="1" applyFill="1" applyBorder="1" applyAlignment="1">
      <alignment horizontal="left" vertical="center"/>
    </xf>
    <xf numFmtId="0" fontId="36" fillId="7" borderId="42" xfId="0" applyFont="1" applyFill="1" applyBorder="1" applyAlignment="1">
      <alignment horizontal="center" vertical="center" wrapText="1"/>
    </xf>
    <xf numFmtId="0" fontId="39" fillId="11" borderId="17" xfId="0" applyFont="1" applyFill="1" applyBorder="1" applyAlignment="1">
      <alignment horizontal="left" vertical="center"/>
    </xf>
    <xf numFmtId="0" fontId="39" fillId="11" borderId="4" xfId="0" applyFont="1" applyFill="1" applyBorder="1" applyAlignment="1">
      <alignment horizontal="left" vertical="center" wrapText="1"/>
    </xf>
    <xf numFmtId="0" fontId="39" fillId="11" borderId="17" xfId="0" applyFont="1" applyFill="1" applyBorder="1" applyAlignment="1">
      <alignment horizontal="left" vertical="center" wrapText="1"/>
    </xf>
    <xf numFmtId="0" fontId="39" fillId="11" borderId="58" xfId="0" applyFont="1" applyFill="1" applyBorder="1" applyAlignment="1">
      <alignment horizontal="left" vertical="center" wrapText="1"/>
    </xf>
    <xf numFmtId="0" fontId="39" fillId="11" borderId="70" xfId="0" applyFont="1" applyFill="1" applyBorder="1" applyAlignment="1">
      <alignment horizontal="left" vertical="center" wrapText="1"/>
    </xf>
    <xf numFmtId="14" fontId="38" fillId="12" borderId="37" xfId="0" applyNumberFormat="1" applyFont="1" applyFill="1" applyBorder="1" applyAlignment="1">
      <alignment horizontal="center" vertical="center" wrapText="1"/>
    </xf>
    <xf numFmtId="0" fontId="39" fillId="12" borderId="25" xfId="0" applyFont="1" applyFill="1" applyBorder="1" applyAlignment="1">
      <alignment horizontal="left" vertical="center"/>
    </xf>
    <xf numFmtId="0" fontId="38" fillId="8" borderId="42" xfId="0" applyNumberFormat="1" applyFont="1" applyFill="1" applyBorder="1" applyAlignment="1">
      <alignment vertical="center" wrapText="1"/>
    </xf>
    <xf numFmtId="0" fontId="39" fillId="8" borderId="49" xfId="0" applyFont="1" applyFill="1" applyBorder="1" applyAlignment="1">
      <alignment vertical="center"/>
    </xf>
    <xf numFmtId="0" fontId="36" fillId="7" borderId="4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2" fillId="0" borderId="0" xfId="0" applyFont="1" applyFill="1" applyAlignment="1">
      <alignment vertical="top" wrapText="1"/>
    </xf>
    <xf numFmtId="0" fontId="42" fillId="0" borderId="0" xfId="0" applyFont="1" applyFill="1" applyAlignment="1">
      <alignment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center" vertical="center" wrapText="1"/>
    </xf>
    <xf numFmtId="0" fontId="36" fillId="7" borderId="39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36" fillId="7" borderId="5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vertical="top" wrapText="1"/>
    </xf>
    <xf numFmtId="0" fontId="27" fillId="0" borderId="21" xfId="0" applyFont="1" applyBorder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17" fillId="7" borderId="10" xfId="0" applyFont="1" applyFill="1" applyBorder="1" applyAlignment="1">
      <alignment horizontal="center" vertical="center"/>
    </xf>
    <xf numFmtId="0" fontId="50" fillId="7" borderId="0" xfId="0" applyFont="1" applyFill="1"/>
    <xf numFmtId="0" fontId="17" fillId="0" borderId="8" xfId="0" applyNumberFormat="1" applyFont="1" applyFill="1" applyBorder="1" applyAlignment="1">
      <alignment horizontal="center" vertical="center"/>
    </xf>
    <xf numFmtId="0" fontId="17" fillId="7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/>
    </xf>
    <xf numFmtId="0" fontId="21" fillId="7" borderId="50" xfId="0" applyFont="1" applyFill="1" applyBorder="1" applyAlignment="1">
      <alignment horizontal="left" vertical="center" wrapText="1"/>
    </xf>
    <xf numFmtId="0" fontId="1" fillId="7" borderId="0" xfId="0" applyFont="1" applyFill="1"/>
    <xf numFmtId="0" fontId="17" fillId="0" borderId="10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/>
    </xf>
    <xf numFmtId="0" fontId="11" fillId="8" borderId="17" xfId="0" applyNumberFormat="1" applyFont="1" applyFill="1" applyBorder="1" applyAlignment="1">
      <alignment horizontal="center" vertical="center"/>
    </xf>
    <xf numFmtId="0" fontId="11" fillId="8" borderId="19" xfId="0" applyNumberFormat="1" applyFont="1" applyFill="1" applyBorder="1" applyAlignment="1">
      <alignment horizontal="center" vertical="center"/>
    </xf>
    <xf numFmtId="0" fontId="11" fillId="8" borderId="16" xfId="0" applyNumberFormat="1" applyFont="1" applyFill="1" applyBorder="1" applyAlignment="1">
      <alignment horizontal="center" vertical="center"/>
    </xf>
    <xf numFmtId="0" fontId="11" fillId="8" borderId="22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0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11" fillId="8" borderId="62" xfId="0" applyNumberFormat="1" applyFont="1" applyFill="1" applyBorder="1" applyAlignment="1">
      <alignment horizontal="center" vertical="center"/>
    </xf>
    <xf numFmtId="0" fontId="17" fillId="0" borderId="32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1" fillId="8" borderId="3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0" fontId="10" fillId="9" borderId="25" xfId="0" applyFont="1" applyFill="1" applyBorder="1" applyAlignment="1">
      <alignment horizontal="center" vertical="center"/>
    </xf>
    <xf numFmtId="0" fontId="10" fillId="4" borderId="37" xfId="0" applyNumberFormat="1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38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52" fillId="0" borderId="50" xfId="0" applyFont="1" applyBorder="1" applyAlignment="1">
      <alignment horizontal="left" vertical="center" wrapText="1"/>
    </xf>
    <xf numFmtId="0" fontId="34" fillId="0" borderId="0" xfId="0" applyFont="1" applyBorder="1"/>
    <xf numFmtId="0" fontId="34" fillId="0" borderId="0" xfId="0" applyFont="1"/>
    <xf numFmtId="0" fontId="53" fillId="0" borderId="12" xfId="0" applyFont="1" applyFill="1" applyBorder="1" applyAlignment="1">
      <alignment horizontal="left" vertical="center" wrapText="1"/>
    </xf>
    <xf numFmtId="166" fontId="36" fillId="13" borderId="12" xfId="0" applyNumberFormat="1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center" wrapText="1"/>
    </xf>
    <xf numFmtId="166" fontId="42" fillId="0" borderId="8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66" fontId="36" fillId="13" borderId="34" xfId="0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166" fontId="42" fillId="0" borderId="32" xfId="0" applyNumberFormat="1" applyFont="1" applyFill="1" applyBorder="1" applyAlignment="1">
      <alignment vertical="center" wrapText="1"/>
    </xf>
    <xf numFmtId="0" fontId="53" fillId="7" borderId="12" xfId="0" applyFont="1" applyFill="1" applyBorder="1" applyAlignment="1">
      <alignment horizontal="left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66" xfId="0" applyFont="1" applyFill="1" applyBorder="1" applyAlignment="1">
      <alignment horizontal="center" vertical="center" wrapText="1"/>
    </xf>
    <xf numFmtId="0" fontId="36" fillId="12" borderId="30" xfId="0" applyNumberFormat="1" applyFont="1" applyFill="1" applyBorder="1" applyAlignment="1">
      <alignment horizontal="center" vertical="center" wrapText="1"/>
    </xf>
    <xf numFmtId="166" fontId="42" fillId="0" borderId="24" xfId="0" applyNumberFormat="1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7" borderId="50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9" fillId="11" borderId="24" xfId="0" applyFont="1" applyFill="1" applyBorder="1" applyAlignment="1">
      <alignment horizontal="left" vertical="center"/>
    </xf>
    <xf numFmtId="0" fontId="39" fillId="11" borderId="10" xfId="0" applyFont="1" applyFill="1" applyBorder="1" applyAlignment="1">
      <alignment horizontal="left" vertical="center"/>
    </xf>
    <xf numFmtId="0" fontId="39" fillId="11" borderId="18" xfId="0" applyFont="1" applyFill="1" applyBorder="1" applyAlignment="1">
      <alignment horizontal="left" vertical="center"/>
    </xf>
    <xf numFmtId="0" fontId="35" fillId="0" borderId="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left" vertical="center" wrapText="1"/>
    </xf>
    <xf numFmtId="166" fontId="36" fillId="13" borderId="43" xfId="0" applyNumberFormat="1" applyFont="1" applyFill="1" applyBorder="1" applyAlignment="1">
      <alignment horizontal="center" vertical="center" wrapText="1"/>
    </xf>
    <xf numFmtId="0" fontId="53" fillId="7" borderId="43" xfId="0" applyFont="1" applyFill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 wrapText="1"/>
    </xf>
    <xf numFmtId="0" fontId="53" fillId="7" borderId="34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36" fillId="12" borderId="36" xfId="0" applyNumberFormat="1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vertical="center" wrapText="1"/>
    </xf>
    <xf numFmtId="0" fontId="53" fillId="7" borderId="49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vertical="center" wrapText="1"/>
    </xf>
    <xf numFmtId="0" fontId="54" fillId="0" borderId="43" xfId="0" applyFont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/>
    </xf>
    <xf numFmtId="0" fontId="17" fillId="7" borderId="9" xfId="0" applyNumberFormat="1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5" fillId="0" borderId="6" xfId="0" applyFont="1" applyFill="1" applyBorder="1"/>
    <xf numFmtId="0" fontId="9" fillId="0" borderId="66" xfId="0" applyFont="1" applyFill="1" applyBorder="1" applyAlignment="1">
      <alignment horizontal="center" vertical="center"/>
    </xf>
    <xf numFmtId="0" fontId="1" fillId="0" borderId="0" xfId="0" applyFont="1" applyFill="1"/>
    <xf numFmtId="0" fontId="51" fillId="7" borderId="10" xfId="0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17" fillId="7" borderId="31" xfId="0" applyNumberFormat="1" applyFont="1" applyFill="1" applyBorder="1" applyAlignment="1">
      <alignment horizontal="center" vertical="center"/>
    </xf>
    <xf numFmtId="0" fontId="17" fillId="7" borderId="35" xfId="0" applyFont="1" applyFill="1" applyBorder="1" applyAlignment="1">
      <alignment horizontal="center" vertical="center"/>
    </xf>
    <xf numFmtId="0" fontId="17" fillId="7" borderId="32" xfId="0" applyNumberFormat="1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56" fillId="7" borderId="50" xfId="0" applyFont="1" applyFill="1" applyBorder="1" applyAlignment="1">
      <alignment horizontal="left" vertical="center" wrapText="1"/>
    </xf>
    <xf numFmtId="0" fontId="9" fillId="7" borderId="10" xfId="0" applyNumberFormat="1" applyFont="1" applyFill="1" applyBorder="1" applyAlignment="1">
      <alignment horizontal="center" vertical="center"/>
    </xf>
    <xf numFmtId="0" fontId="57" fillId="0" borderId="7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6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7" borderId="7" xfId="0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166" fontId="42" fillId="0" borderId="47" xfId="0" applyNumberFormat="1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left" vertical="center" wrapText="1"/>
    </xf>
    <xf numFmtId="1" fontId="36" fillId="0" borderId="21" xfId="0" applyNumberFormat="1" applyFont="1" applyFill="1" applyBorder="1" applyAlignment="1">
      <alignment horizontal="center" vertical="center" wrapText="1"/>
    </xf>
    <xf numFmtId="166" fontId="36" fillId="13" borderId="21" xfId="0" applyNumberFormat="1" applyFont="1" applyFill="1" applyBorder="1" applyAlignment="1">
      <alignment horizontal="center" vertical="center" wrapText="1"/>
    </xf>
    <xf numFmtId="0" fontId="53" fillId="7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36" fillId="0" borderId="44" xfId="0" applyFont="1" applyFill="1" applyBorder="1" applyAlignment="1">
      <alignment horizontal="center" vertical="center" wrapText="1"/>
    </xf>
    <xf numFmtId="166" fontId="42" fillId="0" borderId="16" xfId="0" applyNumberFormat="1" applyFont="1" applyFill="1" applyBorder="1" applyAlignment="1">
      <alignment vertical="center" wrapText="1"/>
    </xf>
    <xf numFmtId="0" fontId="53" fillId="7" borderId="4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36" fillId="0" borderId="46" xfId="0" applyFont="1" applyFill="1" applyBorder="1" applyAlignment="1">
      <alignment horizontal="center" vertical="center" wrapText="1"/>
    </xf>
    <xf numFmtId="166" fontId="42" fillId="0" borderId="3" xfId="0" applyNumberFormat="1" applyFont="1" applyFill="1" applyBorder="1" applyAlignment="1">
      <alignment vertical="center" wrapText="1"/>
    </xf>
    <xf numFmtId="166" fontId="36" fillId="13" borderId="53" xfId="0" applyNumberFormat="1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166" fontId="42" fillId="0" borderId="60" xfId="0" applyNumberFormat="1" applyFont="1" applyFill="1" applyBorder="1" applyAlignment="1">
      <alignment vertical="center" wrapText="1"/>
    </xf>
    <xf numFmtId="166" fontId="42" fillId="0" borderId="5" xfId="0" applyNumberFormat="1" applyFont="1" applyFill="1" applyBorder="1" applyAlignment="1">
      <alignment vertical="center" wrapText="1"/>
    </xf>
    <xf numFmtId="166" fontId="42" fillId="0" borderId="35" xfId="0" applyNumberFormat="1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36" fillId="12" borderId="71" xfId="0" applyNumberFormat="1" applyFont="1" applyFill="1" applyBorder="1" applyAlignment="1">
      <alignment horizontal="center" vertical="center" wrapText="1"/>
    </xf>
    <xf numFmtId="166" fontId="42" fillId="0" borderId="14" xfId="0" applyNumberFormat="1" applyFont="1" applyFill="1" applyBorder="1" applyAlignment="1">
      <alignment vertical="center" wrapText="1"/>
    </xf>
    <xf numFmtId="166" fontId="42" fillId="0" borderId="62" xfId="0" applyNumberFormat="1" applyFont="1" applyFill="1" applyBorder="1" applyAlignment="1">
      <alignment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53" fillId="7" borderId="74" xfId="0" applyFont="1" applyFill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166" fontId="42" fillId="0" borderId="54" xfId="0" applyNumberFormat="1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7" borderId="55" xfId="0" applyFont="1" applyFill="1" applyBorder="1" applyAlignment="1">
      <alignment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53" fillId="7" borderId="55" xfId="0" applyFont="1" applyFill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3" fillId="7" borderId="34" xfId="0" applyFont="1" applyFill="1" applyBorder="1" applyAlignment="1">
      <alignment vertical="center" wrapText="1"/>
    </xf>
    <xf numFmtId="0" fontId="53" fillId="0" borderId="48" xfId="0" applyFont="1" applyFill="1" applyBorder="1" applyAlignment="1">
      <alignment horizontal="left" vertical="center" wrapText="1"/>
    </xf>
    <xf numFmtId="166" fontId="36" fillId="13" borderId="48" xfId="0" applyNumberFormat="1" applyFont="1" applyFill="1" applyBorder="1" applyAlignment="1">
      <alignment horizontal="center" vertical="center" wrapText="1"/>
    </xf>
    <xf numFmtId="0" fontId="53" fillId="0" borderId="59" xfId="0" applyFont="1" applyFill="1" applyBorder="1" applyAlignment="1">
      <alignment vertical="center" wrapText="1"/>
    </xf>
    <xf numFmtId="0" fontId="53" fillId="0" borderId="49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3" fillId="0" borderId="51" xfId="0" applyFont="1" applyFill="1" applyBorder="1" applyAlignment="1">
      <alignment vertical="center" wrapText="1"/>
    </xf>
    <xf numFmtId="166" fontId="36" fillId="11" borderId="34" xfId="0" applyNumberFormat="1" applyFont="1" applyFill="1" applyBorder="1" applyAlignment="1">
      <alignment horizontal="center" vertical="center" wrapText="1"/>
    </xf>
    <xf numFmtId="166" fontId="36" fillId="11" borderId="12" xfId="0" applyNumberFormat="1" applyFont="1" applyFill="1" applyBorder="1" applyAlignment="1">
      <alignment horizontal="center" vertical="center" wrapText="1"/>
    </xf>
    <xf numFmtId="166" fontId="36" fillId="11" borderId="43" xfId="0" applyNumberFormat="1" applyFont="1" applyFill="1" applyBorder="1" applyAlignment="1">
      <alignment horizontal="center" vertical="center" wrapText="1"/>
    </xf>
    <xf numFmtId="166" fontId="36" fillId="11" borderId="53" xfId="0" applyNumberFormat="1" applyFont="1" applyFill="1" applyBorder="1" applyAlignment="1">
      <alignment horizontal="center" vertical="center" wrapText="1"/>
    </xf>
    <xf numFmtId="166" fontId="36" fillId="11" borderId="48" xfId="0" applyNumberFormat="1" applyFont="1" applyFill="1" applyBorder="1" applyAlignment="1">
      <alignment horizontal="center" vertical="center" wrapText="1"/>
    </xf>
    <xf numFmtId="0" fontId="53" fillId="0" borderId="74" xfId="0" applyFont="1" applyFill="1" applyBorder="1" applyAlignment="1">
      <alignment vertical="center" wrapText="1"/>
    </xf>
    <xf numFmtId="0" fontId="53" fillId="0" borderId="20" xfId="0" applyFont="1" applyFill="1" applyBorder="1" applyAlignment="1">
      <alignment vertical="center" wrapText="1"/>
    </xf>
    <xf numFmtId="0" fontId="53" fillId="0" borderId="50" xfId="0" applyFont="1" applyFill="1" applyBorder="1" applyAlignment="1">
      <alignment vertical="center" wrapText="1"/>
    </xf>
    <xf numFmtId="0" fontId="53" fillId="0" borderId="57" xfId="0" applyFont="1" applyFill="1" applyBorder="1" applyAlignment="1">
      <alignment vertical="center" wrapText="1"/>
    </xf>
    <xf numFmtId="0" fontId="36" fillId="7" borderId="33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vertical="center" wrapText="1"/>
    </xf>
    <xf numFmtId="0" fontId="36" fillId="7" borderId="57" xfId="0" applyFont="1" applyFill="1" applyBorder="1" applyAlignment="1">
      <alignment horizontal="center" vertical="center" wrapText="1"/>
    </xf>
    <xf numFmtId="0" fontId="35" fillId="0" borderId="64" xfId="0" applyFont="1" applyFill="1" applyBorder="1" applyAlignment="1">
      <alignment horizontal="center" vertical="center" wrapText="1"/>
    </xf>
    <xf numFmtId="14" fontId="38" fillId="11" borderId="25" xfId="0" applyNumberFormat="1" applyFont="1" applyFill="1" applyBorder="1" applyAlignment="1">
      <alignment horizontal="center" vertical="center" wrapText="1"/>
    </xf>
    <xf numFmtId="0" fontId="39" fillId="11" borderId="25" xfId="0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center" vertical="center" wrapText="1"/>
    </xf>
    <xf numFmtId="0" fontId="53" fillId="0" borderId="75" xfId="0" applyFont="1" applyFill="1" applyBorder="1" applyAlignment="1">
      <alignment vertical="center" wrapText="1"/>
    </xf>
    <xf numFmtId="0" fontId="36" fillId="0" borderId="40" xfId="0" applyFont="1" applyFill="1" applyBorder="1" applyAlignment="1">
      <alignment horizontal="center" vertical="center" wrapText="1"/>
    </xf>
    <xf numFmtId="166" fontId="36" fillId="11" borderId="40" xfId="0" applyNumberFormat="1" applyFont="1" applyFill="1" applyBorder="1" applyAlignment="1">
      <alignment horizontal="center" vertical="center" wrapText="1"/>
    </xf>
    <xf numFmtId="0" fontId="53" fillId="7" borderId="40" xfId="0" applyFont="1" applyFill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14" fontId="38" fillId="8" borderId="52" xfId="0" applyNumberFormat="1" applyFont="1" applyFill="1" applyBorder="1" applyAlignment="1">
      <alignment vertical="center" wrapText="1"/>
    </xf>
    <xf numFmtId="0" fontId="39" fillId="8" borderId="21" xfId="0" applyFont="1" applyFill="1" applyBorder="1" applyAlignment="1">
      <alignment vertical="center"/>
    </xf>
    <xf numFmtId="0" fontId="36" fillId="7" borderId="76" xfId="0" applyFont="1" applyFill="1" applyBorder="1" applyAlignment="1">
      <alignment horizontal="center" vertical="center" wrapText="1"/>
    </xf>
    <xf numFmtId="0" fontId="35" fillId="7" borderId="60" xfId="0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59" fillId="0" borderId="24" xfId="0" applyNumberFormat="1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2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166" fontId="36" fillId="13" borderId="55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/>
    </xf>
    <xf numFmtId="0" fontId="39" fillId="11" borderId="6" xfId="0" applyFont="1" applyFill="1" applyBorder="1" applyAlignment="1">
      <alignment horizontal="left" vertical="center"/>
    </xf>
    <xf numFmtId="0" fontId="39" fillId="11" borderId="10" xfId="0" applyFont="1" applyFill="1" applyBorder="1" applyAlignment="1">
      <alignment horizontal="left" vertical="center" wrapText="1"/>
    </xf>
    <xf numFmtId="0" fontId="39" fillId="11" borderId="18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6" fillId="12" borderId="29" xfId="0" applyNumberFormat="1" applyFont="1" applyFill="1" applyBorder="1" applyAlignment="1">
      <alignment horizontal="center" vertical="center" wrapText="1"/>
    </xf>
    <xf numFmtId="0" fontId="36" fillId="12" borderId="44" xfId="0" applyNumberFormat="1" applyFont="1" applyFill="1" applyBorder="1" applyAlignment="1">
      <alignment horizontal="center" vertical="center" wrapText="1"/>
    </xf>
    <xf numFmtId="0" fontId="36" fillId="12" borderId="46" xfId="0" applyNumberFormat="1" applyFont="1" applyFill="1" applyBorder="1" applyAlignment="1">
      <alignment horizontal="center" vertical="center" wrapText="1"/>
    </xf>
    <xf numFmtId="0" fontId="36" fillId="12" borderId="67" xfId="0" applyNumberFormat="1" applyFont="1" applyFill="1" applyBorder="1" applyAlignment="1">
      <alignment horizontal="center" vertical="center" wrapText="1"/>
    </xf>
    <xf numFmtId="0" fontId="36" fillId="12" borderId="72" xfId="0" applyNumberFormat="1" applyFont="1" applyFill="1" applyBorder="1" applyAlignment="1">
      <alignment horizontal="center" vertical="center" wrapText="1"/>
    </xf>
    <xf numFmtId="166" fontId="42" fillId="0" borderId="27" xfId="0" applyNumberFormat="1" applyFont="1" applyFill="1" applyBorder="1" applyAlignment="1">
      <alignment vertical="center" wrapText="1"/>
    </xf>
    <xf numFmtId="166" fontId="42" fillId="0" borderId="10" xfId="0" applyNumberFormat="1" applyFont="1" applyFill="1" applyBorder="1" applyAlignment="1">
      <alignment vertical="center" wrapText="1"/>
    </xf>
    <xf numFmtId="166" fontId="42" fillId="0" borderId="18" xfId="0" applyNumberFormat="1" applyFont="1" applyFill="1" applyBorder="1" applyAlignment="1">
      <alignment vertical="center" wrapText="1"/>
    </xf>
    <xf numFmtId="166" fontId="42" fillId="0" borderId="6" xfId="0" applyNumberFormat="1" applyFont="1" applyFill="1" applyBorder="1" applyAlignment="1">
      <alignment vertical="center" wrapText="1"/>
    </xf>
    <xf numFmtId="166" fontId="30" fillId="0" borderId="10" xfId="0" applyNumberFormat="1" applyFont="1" applyFill="1" applyBorder="1" applyAlignment="1">
      <alignment vertical="center" wrapText="1"/>
    </xf>
    <xf numFmtId="166" fontId="30" fillId="0" borderId="25" xfId="0" applyNumberFormat="1" applyFont="1" applyFill="1" applyBorder="1" applyAlignment="1">
      <alignment vertical="center" wrapText="1"/>
    </xf>
    <xf numFmtId="0" fontId="17" fillId="7" borderId="5" xfId="0" applyFont="1" applyFill="1" applyBorder="1" applyAlignment="1">
      <alignment horizontal="center" vertical="center"/>
    </xf>
    <xf numFmtId="0" fontId="57" fillId="7" borderId="13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left" vertical="center" wrapText="1"/>
    </xf>
    <xf numFmtId="0" fontId="52" fillId="0" borderId="50" xfId="0" applyFont="1" applyBorder="1" applyAlignment="1">
      <alignment horizontal="center" vertical="center" wrapText="1"/>
    </xf>
    <xf numFmtId="0" fontId="60" fillId="7" borderId="50" xfId="0" applyFont="1" applyFill="1" applyBorder="1" applyAlignment="1">
      <alignment horizontal="left" vertical="center" wrapText="1"/>
    </xf>
    <xf numFmtId="166" fontId="61" fillId="0" borderId="14" xfId="0" applyNumberFormat="1" applyFont="1" applyFill="1" applyBorder="1" applyAlignment="1">
      <alignment vertical="center" wrapText="1"/>
    </xf>
    <xf numFmtId="0" fontId="27" fillId="0" borderId="21" xfId="0" applyFont="1" applyBorder="1" applyAlignment="1">
      <alignment horizontal="center"/>
    </xf>
    <xf numFmtId="0" fontId="7" fillId="13" borderId="36" xfId="0" applyFont="1" applyFill="1" applyBorder="1" applyAlignment="1">
      <alignment horizontal="center"/>
    </xf>
    <xf numFmtId="0" fontId="7" fillId="13" borderId="4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14" xfId="0" applyFont="1" applyBorder="1"/>
    <xf numFmtId="0" fontId="1" fillId="6" borderId="7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14" fontId="22" fillId="3" borderId="28" xfId="0" applyNumberFormat="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6" fontId="14" fillId="0" borderId="4" xfId="0" applyNumberFormat="1" applyFont="1" applyFill="1" applyBorder="1" applyAlignment="1">
      <alignment horizontal="center" vertical="center" wrapText="1"/>
    </xf>
    <xf numFmtId="16" fontId="14" fillId="0" borderId="2" xfId="0" applyNumberFormat="1" applyFont="1" applyFill="1" applyBorder="1" applyAlignment="1">
      <alignment horizontal="center" vertical="center" wrapText="1"/>
    </xf>
    <xf numFmtId="16" fontId="14" fillId="0" borderId="5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16" fontId="14" fillId="0" borderId="42" xfId="0" applyNumberFormat="1" applyFont="1" applyFill="1" applyBorder="1" applyAlignment="1">
      <alignment horizontal="center" vertical="center" wrapText="1"/>
    </xf>
    <xf numFmtId="16" fontId="14" fillId="0" borderId="49" xfId="0" applyNumberFormat="1" applyFont="1" applyFill="1" applyBorder="1" applyAlignment="1">
      <alignment horizontal="center" vertical="center" wrapText="1"/>
    </xf>
    <xf numFmtId="16" fontId="14" fillId="0" borderId="43" xfId="0" applyNumberFormat="1" applyFont="1" applyFill="1" applyBorder="1" applyAlignment="1">
      <alignment horizontal="center" vertical="center" wrapText="1"/>
    </xf>
    <xf numFmtId="16" fontId="14" fillId="0" borderId="3" xfId="0" applyNumberFormat="1" applyFont="1" applyFill="1" applyBorder="1" applyAlignment="1">
      <alignment horizontal="center" vertical="center" wrapText="1"/>
    </xf>
    <xf numFmtId="14" fontId="22" fillId="3" borderId="28" xfId="0" applyNumberFormat="1" applyFont="1" applyFill="1" applyBorder="1" applyAlignment="1">
      <alignment horizontal="center" vertical="center"/>
    </xf>
    <xf numFmtId="0" fontId="35" fillId="13" borderId="43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 wrapText="1"/>
    </xf>
    <xf numFmtId="14" fontId="35" fillId="7" borderId="1" xfId="0" applyNumberFormat="1" applyFont="1" applyFill="1" applyBorder="1" applyAlignment="1">
      <alignment horizontal="center" vertical="center" wrapText="1"/>
    </xf>
    <xf numFmtId="14" fontId="35" fillId="7" borderId="7" xfId="0" applyNumberFormat="1" applyFont="1" applyFill="1" applyBorder="1" applyAlignment="1">
      <alignment horizontal="center" vertical="center" wrapText="1"/>
    </xf>
    <xf numFmtId="14" fontId="35" fillId="7" borderId="14" xfId="0" applyNumberFormat="1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43" fillId="0" borderId="65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35" fillId="0" borderId="42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40" fillId="8" borderId="37" xfId="0" applyFont="1" applyFill="1" applyBorder="1" applyAlignment="1">
      <alignment horizontal="center" vertical="center" wrapText="1"/>
    </xf>
    <xf numFmtId="0" fontId="40" fillId="8" borderId="26" xfId="0" applyFont="1" applyFill="1" applyBorder="1" applyAlignment="1">
      <alignment horizontal="center" vertical="center" wrapText="1"/>
    </xf>
    <xf numFmtId="0" fontId="40" fillId="8" borderId="63" xfId="0" applyFont="1" applyFill="1" applyBorder="1" applyAlignment="1">
      <alignment horizontal="center" vertical="center" wrapText="1"/>
    </xf>
    <xf numFmtId="14" fontId="38" fillId="11" borderId="7" xfId="0" applyNumberFormat="1" applyFont="1" applyFill="1" applyBorder="1" applyAlignment="1">
      <alignment horizontal="center" vertical="center" wrapText="1"/>
    </xf>
    <xf numFmtId="164" fontId="35" fillId="7" borderId="1" xfId="1" applyFont="1" applyFill="1" applyBorder="1" applyAlignment="1">
      <alignment horizontal="center" vertical="center" wrapText="1"/>
    </xf>
    <xf numFmtId="164" fontId="35" fillId="7" borderId="7" xfId="1" applyFont="1" applyFill="1" applyBorder="1" applyAlignment="1">
      <alignment horizontal="center" vertical="center" wrapText="1"/>
    </xf>
    <xf numFmtId="164" fontId="35" fillId="7" borderId="14" xfId="1" applyFont="1" applyFill="1" applyBorder="1" applyAlignment="1">
      <alignment horizontal="center" vertical="center" wrapText="1"/>
    </xf>
    <xf numFmtId="14" fontId="38" fillId="11" borderId="68" xfId="0" applyNumberFormat="1" applyFont="1" applyFill="1" applyBorder="1" applyAlignment="1">
      <alignment horizontal="center" vertical="center" wrapText="1"/>
    </xf>
    <xf numFmtId="14" fontId="38" fillId="11" borderId="58" xfId="0" applyNumberFormat="1" applyFont="1" applyFill="1" applyBorder="1" applyAlignment="1">
      <alignment horizontal="center" vertical="center" wrapText="1"/>
    </xf>
    <xf numFmtId="14" fontId="38" fillId="11" borderId="4" xfId="0" applyNumberFormat="1" applyFont="1" applyFill="1" applyBorder="1" applyAlignment="1">
      <alignment horizontal="center" vertical="center" wrapText="1"/>
    </xf>
    <xf numFmtId="14" fontId="38" fillId="11" borderId="9" xfId="0" applyNumberFormat="1" applyFont="1" applyFill="1" applyBorder="1" applyAlignment="1">
      <alignment horizontal="center" vertical="center" wrapText="1"/>
    </xf>
    <xf numFmtId="14" fontId="38" fillId="11" borderId="70" xfId="0" applyNumberFormat="1" applyFont="1" applyFill="1" applyBorder="1" applyAlignment="1">
      <alignment horizontal="center" vertical="center" wrapText="1"/>
    </xf>
    <xf numFmtId="14" fontId="38" fillId="11" borderId="1" xfId="0" applyNumberFormat="1" applyFont="1" applyFill="1" applyBorder="1" applyAlignment="1">
      <alignment horizontal="center" vertical="center" wrapText="1"/>
    </xf>
    <xf numFmtId="14" fontId="38" fillId="11" borderId="14" xfId="0" applyNumberFormat="1" applyFont="1" applyFill="1" applyBorder="1" applyAlignment="1">
      <alignment horizontal="center" vertical="center" wrapText="1"/>
    </xf>
    <xf numFmtId="14" fontId="38" fillId="11" borderId="61" xfId="0" applyNumberFormat="1" applyFont="1" applyFill="1" applyBorder="1" applyAlignment="1">
      <alignment horizontal="center" vertical="center" wrapText="1"/>
    </xf>
    <xf numFmtId="14" fontId="38" fillId="11" borderId="62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43" fillId="0" borderId="43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14" fontId="35" fillId="7" borderId="24" xfId="0" applyNumberFormat="1" applyFont="1" applyFill="1" applyBorder="1" applyAlignment="1">
      <alignment horizontal="center" vertical="center" wrapText="1"/>
    </xf>
    <xf numFmtId="14" fontId="35" fillId="7" borderId="10" xfId="0" applyNumberFormat="1" applyFont="1" applyFill="1" applyBorder="1" applyAlignment="1">
      <alignment horizontal="center" vertical="center" wrapText="1"/>
    </xf>
    <xf numFmtId="14" fontId="35" fillId="7" borderId="18" xfId="0" applyNumberFormat="1" applyFont="1" applyFill="1" applyBorder="1" applyAlignment="1">
      <alignment horizontal="center" vertical="center" wrapText="1"/>
    </xf>
    <xf numFmtId="0" fontId="35" fillId="0" borderId="59" xfId="0" applyFont="1" applyFill="1" applyBorder="1" applyAlignment="1">
      <alignment horizontal="center" vertical="center" wrapText="1"/>
    </xf>
    <xf numFmtId="0" fontId="35" fillId="0" borderId="50" xfId="0" applyFont="1" applyFill="1" applyBorder="1" applyAlignment="1">
      <alignment horizontal="center" vertical="center" wrapText="1"/>
    </xf>
    <xf numFmtId="14" fontId="35" fillId="0" borderId="6" xfId="0" applyNumberFormat="1" applyFont="1" applyFill="1" applyBorder="1" applyAlignment="1">
      <alignment horizontal="center" vertical="center" wrapText="1"/>
    </xf>
    <xf numFmtId="14" fontId="35" fillId="0" borderId="7" xfId="0" applyNumberFormat="1" applyFont="1" applyFill="1" applyBorder="1" applyAlignment="1">
      <alignment horizontal="center" vertical="center" wrapText="1"/>
    </xf>
    <xf numFmtId="14" fontId="35" fillId="0" borderId="18" xfId="0" applyNumberFormat="1" applyFont="1" applyFill="1" applyBorder="1" applyAlignment="1">
      <alignment horizontal="center" vertical="center" wrapText="1"/>
    </xf>
    <xf numFmtId="0" fontId="35" fillId="0" borderId="51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</cellXfs>
  <cellStyles count="7">
    <cellStyle name="Обычный" xfId="0" builtinId="0"/>
    <cellStyle name="Обычный 2" xfId="3" xr:uid="{00000000-0005-0000-0000-000001000000}"/>
    <cellStyle name="Обычный 2 2" xfId="4" xr:uid="{00000000-0005-0000-0000-000002000000}"/>
    <cellStyle name="Обычный 2 3" xfId="6" xr:uid="{00000000-0005-0000-0000-000003000000}"/>
    <cellStyle name="Обычный 3" xfId="2" xr:uid="{00000000-0005-0000-0000-000004000000}"/>
    <cellStyle name="Обычный 3 2" xfId="5" xr:uid="{00000000-0005-0000-0000-000005000000}"/>
    <cellStyle name="Финансовый" xfId="1" builtinId="3"/>
  </cellStyles>
  <dxfs count="0"/>
  <tableStyles count="0" defaultTableStyle="TableStyleMedium2" defaultPivotStyle="PivotStyleLight16"/>
  <colors>
    <mruColors>
      <color rgb="FF99FF99"/>
      <color rgb="FFFF00FF"/>
      <color rgb="FF0000FF"/>
      <color rgb="FF66FF66"/>
      <color rgb="FFFF99CC"/>
      <color rgb="FFFFCCCC"/>
      <color rgb="FFCC00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Z46"/>
  <sheetViews>
    <sheetView view="pageBreakPreview" zoomScale="85" zoomScaleNormal="90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V18" sqref="V18"/>
    </sheetView>
  </sheetViews>
  <sheetFormatPr defaultColWidth="9.140625" defaultRowHeight="15"/>
  <cols>
    <col min="1" max="1" width="33.42578125" style="7" customWidth="1"/>
    <col min="2" max="2" width="7.7109375" style="7" bestFit="1" customWidth="1"/>
    <col min="3" max="3" width="10.140625" style="7" bestFit="1" customWidth="1"/>
    <col min="4" max="4" width="7.85546875" style="7" customWidth="1"/>
    <col min="5" max="5" width="8" style="7" customWidth="1"/>
    <col min="6" max="6" width="8.28515625" style="7" customWidth="1"/>
    <col min="7" max="7" width="6.42578125" style="7" customWidth="1"/>
    <col min="8" max="8" width="9.7109375" style="7" customWidth="1"/>
    <col min="9" max="10" width="7.28515625" style="7" customWidth="1"/>
    <col min="11" max="11" width="7" style="7" customWidth="1"/>
    <col min="12" max="12" width="6.42578125" style="7" bestFit="1" customWidth="1"/>
    <col min="13" max="13" width="7.28515625" style="7" customWidth="1"/>
    <col min="14" max="15" width="7" style="7" customWidth="1"/>
    <col min="16" max="16" width="6.7109375" style="7" customWidth="1"/>
    <col min="17" max="17" width="7" style="7" bestFit="1" customWidth="1"/>
    <col min="18" max="19" width="7" style="7" customWidth="1"/>
    <col min="20" max="20" width="6" style="7" customWidth="1"/>
    <col min="21" max="21" width="11.28515625" style="7" customWidth="1"/>
    <col min="22" max="22" width="5.28515625" style="7" bestFit="1" customWidth="1"/>
    <col min="23" max="23" width="5.28515625" style="7" customWidth="1"/>
    <col min="24" max="24" width="20.5703125" style="42" customWidth="1"/>
    <col min="25" max="25" width="10" style="7" customWidth="1"/>
    <col min="26" max="16384" width="9.140625" style="7"/>
  </cols>
  <sheetData>
    <row r="1" spans="1:25" s="50" customFormat="1" ht="21.75" thickBot="1">
      <c r="A1" s="51" t="s">
        <v>131</v>
      </c>
      <c r="B1" s="489" t="s">
        <v>31</v>
      </c>
      <c r="C1" s="489"/>
      <c r="D1" s="489"/>
      <c r="E1" s="490"/>
      <c r="F1" s="490"/>
      <c r="G1" s="490"/>
      <c r="H1" s="489"/>
      <c r="I1" s="489"/>
      <c r="J1" s="489"/>
      <c r="K1" s="489"/>
      <c r="L1" s="52"/>
      <c r="M1" s="52"/>
      <c r="N1" s="53"/>
      <c r="O1" s="53"/>
      <c r="P1" s="53"/>
      <c r="Q1" s="53"/>
      <c r="R1" s="481">
        <v>45062</v>
      </c>
      <c r="S1" s="481"/>
      <c r="T1" s="482"/>
      <c r="U1" s="482"/>
      <c r="V1" s="482"/>
      <c r="W1" s="482"/>
      <c r="X1" s="49"/>
    </row>
    <row r="2" spans="1:25" s="43" customFormat="1" ht="25.5" customHeight="1">
      <c r="A2" s="495" t="s">
        <v>0</v>
      </c>
      <c r="B2" s="498" t="s">
        <v>1</v>
      </c>
      <c r="C2" s="501" t="s">
        <v>2</v>
      </c>
      <c r="D2" s="504" t="s">
        <v>3</v>
      </c>
      <c r="E2" s="491" t="s">
        <v>97</v>
      </c>
      <c r="F2" s="492"/>
      <c r="G2" s="493"/>
      <c r="H2" s="154" t="s">
        <v>133</v>
      </c>
      <c r="I2" s="491" t="s">
        <v>134</v>
      </c>
      <c r="J2" s="493"/>
      <c r="K2" s="491" t="s">
        <v>135</v>
      </c>
      <c r="L2" s="493"/>
      <c r="M2" s="155" t="s">
        <v>136</v>
      </c>
      <c r="N2" s="510" t="s">
        <v>137</v>
      </c>
      <c r="O2" s="511"/>
      <c r="P2" s="512"/>
      <c r="Q2" s="513"/>
      <c r="R2" s="491" t="s">
        <v>229</v>
      </c>
      <c r="S2" s="492"/>
      <c r="T2" s="493"/>
      <c r="U2" s="154" t="s">
        <v>138</v>
      </c>
      <c r="V2" s="507" t="s">
        <v>140</v>
      </c>
      <c r="W2" s="507" t="s">
        <v>4</v>
      </c>
      <c r="X2" s="494" t="s">
        <v>94</v>
      </c>
    </row>
    <row r="3" spans="1:25" ht="22.5">
      <c r="A3" s="496"/>
      <c r="B3" s="499"/>
      <c r="C3" s="502"/>
      <c r="D3" s="505"/>
      <c r="E3" s="156" t="s">
        <v>15</v>
      </c>
      <c r="F3" s="156" t="s">
        <v>55</v>
      </c>
      <c r="G3" s="157" t="s">
        <v>10</v>
      </c>
      <c r="H3" s="158" t="s">
        <v>56</v>
      </c>
      <c r="I3" s="159" t="s">
        <v>98</v>
      </c>
      <c r="J3" s="159" t="s">
        <v>99</v>
      </c>
      <c r="K3" s="160" t="s">
        <v>11</v>
      </c>
      <c r="L3" s="157" t="s">
        <v>8</v>
      </c>
      <c r="M3" s="159" t="s">
        <v>100</v>
      </c>
      <c r="N3" s="157" t="s">
        <v>101</v>
      </c>
      <c r="O3" s="157" t="s">
        <v>173</v>
      </c>
      <c r="P3" s="157" t="s">
        <v>171</v>
      </c>
      <c r="Q3" s="159" t="s">
        <v>9</v>
      </c>
      <c r="R3" s="161" t="s">
        <v>102</v>
      </c>
      <c r="S3" s="161" t="s">
        <v>174</v>
      </c>
      <c r="T3" s="157" t="s">
        <v>172</v>
      </c>
      <c r="U3" s="157" t="s">
        <v>86</v>
      </c>
      <c r="V3" s="508"/>
      <c r="W3" s="508"/>
      <c r="X3" s="494"/>
    </row>
    <row r="4" spans="1:25" s="44" customFormat="1" ht="14.25" customHeight="1" thickBot="1">
      <c r="A4" s="497"/>
      <c r="B4" s="500"/>
      <c r="C4" s="503"/>
      <c r="D4" s="506"/>
      <c r="E4" s="162" t="s">
        <v>12</v>
      </c>
      <c r="F4" s="163" t="s">
        <v>13</v>
      </c>
      <c r="G4" s="164" t="s">
        <v>14</v>
      </c>
      <c r="H4" s="164" t="s">
        <v>14</v>
      </c>
      <c r="I4" s="162" t="s">
        <v>13</v>
      </c>
      <c r="J4" s="162" t="s">
        <v>12</v>
      </c>
      <c r="K4" s="162" t="s">
        <v>139</v>
      </c>
      <c r="L4" s="162" t="s">
        <v>13</v>
      </c>
      <c r="M4" s="164" t="s">
        <v>14</v>
      </c>
      <c r="N4" s="162" t="s">
        <v>103</v>
      </c>
      <c r="O4" s="162" t="s">
        <v>103</v>
      </c>
      <c r="P4" s="162" t="s">
        <v>103</v>
      </c>
      <c r="Q4" s="162" t="s">
        <v>13</v>
      </c>
      <c r="R4" s="162" t="s">
        <v>104</v>
      </c>
      <c r="S4" s="162" t="s">
        <v>104</v>
      </c>
      <c r="T4" s="162" t="s">
        <v>104</v>
      </c>
      <c r="U4" s="162" t="s">
        <v>13</v>
      </c>
      <c r="V4" s="509"/>
      <c r="W4" s="509"/>
      <c r="X4" s="494"/>
    </row>
    <row r="5" spans="1:25" ht="15.75">
      <c r="A5" s="483" t="s">
        <v>141</v>
      </c>
      <c r="B5" s="165">
        <v>101006</v>
      </c>
      <c r="C5" s="166" t="s">
        <v>16</v>
      </c>
      <c r="D5" s="167">
        <v>52</v>
      </c>
      <c r="E5" s="259">
        <v>1</v>
      </c>
      <c r="F5" s="259">
        <v>4</v>
      </c>
      <c r="G5" s="259">
        <v>2</v>
      </c>
      <c r="H5" s="241">
        <v>52</v>
      </c>
      <c r="I5" s="242">
        <v>31</v>
      </c>
      <c r="J5" s="260">
        <v>21</v>
      </c>
      <c r="K5" s="261">
        <v>8</v>
      </c>
      <c r="L5" s="241">
        <v>19</v>
      </c>
      <c r="M5" s="242">
        <v>27</v>
      </c>
      <c r="N5" s="262">
        <v>6</v>
      </c>
      <c r="O5" s="262"/>
      <c r="P5" s="262"/>
      <c r="Q5" s="242">
        <v>6</v>
      </c>
      <c r="R5" s="242">
        <v>6</v>
      </c>
      <c r="S5" s="240"/>
      <c r="T5" s="254"/>
      <c r="U5" s="241">
        <v>5</v>
      </c>
      <c r="V5" s="244"/>
      <c r="W5" s="244"/>
      <c r="X5" s="55"/>
    </row>
    <row r="6" spans="1:25" ht="22.5">
      <c r="A6" s="484"/>
      <c r="B6" s="168">
        <v>101010</v>
      </c>
      <c r="C6" s="166" t="s">
        <v>105</v>
      </c>
      <c r="D6" s="167">
        <v>70</v>
      </c>
      <c r="E6" s="263">
        <v>5</v>
      </c>
      <c r="F6" s="263">
        <v>4</v>
      </c>
      <c r="G6" s="263">
        <v>13</v>
      </c>
      <c r="H6" s="241">
        <v>70</v>
      </c>
      <c r="I6" s="242">
        <v>40</v>
      </c>
      <c r="J6" s="242">
        <v>30</v>
      </c>
      <c r="K6" s="238">
        <v>13</v>
      </c>
      <c r="L6" s="241">
        <v>16</v>
      </c>
      <c r="M6" s="242">
        <v>31</v>
      </c>
      <c r="N6" s="241">
        <v>4</v>
      </c>
      <c r="O6" s="241"/>
      <c r="P6" s="241"/>
      <c r="Q6" s="242">
        <v>16</v>
      </c>
      <c r="R6" s="242">
        <v>4</v>
      </c>
      <c r="S6" s="241"/>
      <c r="T6" s="254"/>
      <c r="U6" s="241">
        <v>16</v>
      </c>
      <c r="V6" s="244">
        <v>2</v>
      </c>
      <c r="W6" s="244"/>
      <c r="X6" s="235" t="s">
        <v>198</v>
      </c>
    </row>
    <row r="7" spans="1:25" ht="15.75">
      <c r="A7" s="484"/>
      <c r="B7" s="168">
        <v>101019</v>
      </c>
      <c r="C7" s="166" t="s">
        <v>18</v>
      </c>
      <c r="D7" s="167">
        <v>67</v>
      </c>
      <c r="E7" s="263"/>
      <c r="F7" s="263">
        <v>9</v>
      </c>
      <c r="G7" s="263">
        <v>12</v>
      </c>
      <c r="H7" s="241">
        <v>67</v>
      </c>
      <c r="I7" s="242">
        <v>34</v>
      </c>
      <c r="J7" s="242">
        <v>33</v>
      </c>
      <c r="K7" s="238">
        <v>11</v>
      </c>
      <c r="L7" s="241">
        <v>16</v>
      </c>
      <c r="M7" s="242">
        <v>24</v>
      </c>
      <c r="N7" s="241">
        <v>18</v>
      </c>
      <c r="O7" s="241"/>
      <c r="P7" s="241"/>
      <c r="Q7" s="242">
        <v>14</v>
      </c>
      <c r="R7" s="242">
        <v>18</v>
      </c>
      <c r="S7" s="241"/>
      <c r="T7" s="254"/>
      <c r="U7" s="241">
        <v>15</v>
      </c>
      <c r="V7" s="244">
        <v>1</v>
      </c>
      <c r="W7" s="244"/>
      <c r="X7" s="235" t="s">
        <v>199</v>
      </c>
    </row>
    <row r="8" spans="1:25" ht="23.25" thickBot="1">
      <c r="A8" s="484"/>
      <c r="B8" s="169">
        <v>101020</v>
      </c>
      <c r="C8" s="170" t="s">
        <v>106</v>
      </c>
      <c r="D8" s="171">
        <v>41</v>
      </c>
      <c r="E8" s="264"/>
      <c r="F8" s="264">
        <v>4</v>
      </c>
      <c r="G8" s="264">
        <v>9</v>
      </c>
      <c r="H8" s="265">
        <v>41</v>
      </c>
      <c r="I8" s="266">
        <v>23</v>
      </c>
      <c r="J8" s="266">
        <v>18</v>
      </c>
      <c r="K8" s="267">
        <v>8</v>
      </c>
      <c r="L8" s="265">
        <v>7</v>
      </c>
      <c r="M8" s="266">
        <v>14</v>
      </c>
      <c r="N8" s="265">
        <v>6</v>
      </c>
      <c r="O8" s="265"/>
      <c r="P8" s="265"/>
      <c r="Q8" s="266">
        <v>8</v>
      </c>
      <c r="R8" s="266">
        <v>6</v>
      </c>
      <c r="S8" s="265"/>
      <c r="T8" s="268"/>
      <c r="U8" s="265">
        <v>11</v>
      </c>
      <c r="V8" s="269">
        <v>2</v>
      </c>
      <c r="W8" s="270"/>
      <c r="X8" s="235" t="s">
        <v>200</v>
      </c>
    </row>
    <row r="9" spans="1:25" ht="13.15" customHeight="1" thickBot="1">
      <c r="A9" s="485"/>
      <c r="B9" s="172" t="s">
        <v>32</v>
      </c>
      <c r="C9" s="173">
        <f>D9/15</f>
        <v>15.333333333333334</v>
      </c>
      <c r="D9" s="174">
        <f>SUM(D5:D8)</f>
        <v>230</v>
      </c>
      <c r="E9" s="174"/>
      <c r="F9" s="174"/>
      <c r="G9" s="174"/>
      <c r="H9" s="174">
        <f>SUM(H5:H8)</f>
        <v>230</v>
      </c>
      <c r="I9" s="174">
        <f>SUM(I5:I8)</f>
        <v>128</v>
      </c>
      <c r="J9" s="174">
        <f>SUM(J5:J8)</f>
        <v>102</v>
      </c>
      <c r="K9" s="174"/>
      <c r="L9" s="174"/>
      <c r="M9" s="174"/>
      <c r="N9" s="174"/>
      <c r="O9" s="174"/>
      <c r="P9" s="174"/>
      <c r="Q9" s="174"/>
      <c r="R9" s="174"/>
      <c r="S9" s="174"/>
      <c r="T9" s="271"/>
      <c r="U9" s="174"/>
      <c r="V9" s="174"/>
      <c r="W9" s="174"/>
      <c r="X9" s="55"/>
    </row>
    <row r="10" spans="1:25" ht="18" customHeight="1">
      <c r="A10" s="483" t="s">
        <v>142</v>
      </c>
      <c r="B10" s="175">
        <v>101022</v>
      </c>
      <c r="C10" s="176" t="s">
        <v>107</v>
      </c>
      <c r="D10" s="28">
        <v>63</v>
      </c>
      <c r="E10" s="259"/>
      <c r="F10" s="259">
        <v>1</v>
      </c>
      <c r="G10" s="259">
        <v>3</v>
      </c>
      <c r="H10" s="262">
        <v>63</v>
      </c>
      <c r="I10" s="260">
        <v>52</v>
      </c>
      <c r="J10" s="260">
        <v>11</v>
      </c>
      <c r="K10" s="272">
        <v>6</v>
      </c>
      <c r="L10" s="262">
        <v>49</v>
      </c>
      <c r="M10" s="260">
        <v>8</v>
      </c>
      <c r="N10" s="241"/>
      <c r="O10" s="241"/>
      <c r="P10" s="241"/>
      <c r="Q10" s="260">
        <v>4</v>
      </c>
      <c r="R10" s="260"/>
      <c r="S10" s="262"/>
      <c r="T10" s="273"/>
      <c r="U10" s="262">
        <v>4</v>
      </c>
      <c r="V10" s="274"/>
      <c r="W10" s="274"/>
      <c r="X10" s="55"/>
    </row>
    <row r="11" spans="1:25" ht="15.75">
      <c r="A11" s="484"/>
      <c r="B11" s="175">
        <v>101012</v>
      </c>
      <c r="C11" s="176" t="s">
        <v>17</v>
      </c>
      <c r="D11" s="28">
        <v>43</v>
      </c>
      <c r="E11" s="259">
        <v>3</v>
      </c>
      <c r="F11" s="259">
        <v>9</v>
      </c>
      <c r="G11" s="259"/>
      <c r="H11" s="262">
        <v>43</v>
      </c>
      <c r="I11" s="260">
        <v>20</v>
      </c>
      <c r="J11" s="260">
        <v>23</v>
      </c>
      <c r="K11" s="272">
        <v>8</v>
      </c>
      <c r="L11" s="262">
        <v>8</v>
      </c>
      <c r="M11" s="260">
        <v>23</v>
      </c>
      <c r="N11" s="241">
        <v>4</v>
      </c>
      <c r="O11" s="241"/>
      <c r="P11" s="241"/>
      <c r="Q11" s="260">
        <v>1</v>
      </c>
      <c r="R11" s="260">
        <v>4</v>
      </c>
      <c r="S11" s="262"/>
      <c r="T11" s="273"/>
      <c r="U11" s="262">
        <v>13</v>
      </c>
      <c r="V11" s="274"/>
      <c r="W11" s="274"/>
      <c r="X11" s="235" t="s">
        <v>223</v>
      </c>
    </row>
    <row r="12" spans="1:25" ht="19.899999999999999" customHeight="1" thickBot="1">
      <c r="A12" s="484"/>
      <c r="B12" s="177">
        <v>101021</v>
      </c>
      <c r="C12" s="178" t="s">
        <v>19</v>
      </c>
      <c r="D12" s="179">
        <v>89</v>
      </c>
      <c r="E12" s="275">
        <v>2</v>
      </c>
      <c r="F12" s="275">
        <v>13</v>
      </c>
      <c r="G12" s="275">
        <v>13</v>
      </c>
      <c r="H12" s="276">
        <v>89</v>
      </c>
      <c r="I12" s="277">
        <v>46</v>
      </c>
      <c r="J12" s="277">
        <v>43</v>
      </c>
      <c r="K12" s="278">
        <v>12</v>
      </c>
      <c r="L12" s="276">
        <v>13</v>
      </c>
      <c r="M12" s="277">
        <v>38</v>
      </c>
      <c r="N12" s="276">
        <v>11</v>
      </c>
      <c r="O12" s="276"/>
      <c r="P12" s="276"/>
      <c r="Q12" s="277">
        <v>19</v>
      </c>
      <c r="R12" s="277">
        <v>11</v>
      </c>
      <c r="S12" s="276"/>
      <c r="T12" s="279"/>
      <c r="U12" s="276">
        <v>24</v>
      </c>
      <c r="V12" s="270"/>
      <c r="W12" s="270"/>
      <c r="X12" s="55"/>
    </row>
    <row r="13" spans="1:25" ht="21" customHeight="1" thickBot="1">
      <c r="A13" s="485"/>
      <c r="B13" s="172" t="s">
        <v>32</v>
      </c>
      <c r="C13" s="180">
        <f>D13/15</f>
        <v>13</v>
      </c>
      <c r="D13" s="181">
        <f>SUM(D10:D12)</f>
        <v>195</v>
      </c>
      <c r="E13" s="181"/>
      <c r="F13" s="181"/>
      <c r="G13" s="181"/>
      <c r="H13" s="181">
        <f>SUM(H10:H12)</f>
        <v>195</v>
      </c>
      <c r="I13" s="181">
        <f>SUM(I10:I12)</f>
        <v>118</v>
      </c>
      <c r="J13" s="181">
        <f>SUM(J10:J12)</f>
        <v>77</v>
      </c>
      <c r="K13" s="181"/>
      <c r="L13" s="181"/>
      <c r="M13" s="181"/>
      <c r="N13" s="181"/>
      <c r="O13" s="181"/>
      <c r="P13" s="181"/>
      <c r="Q13" s="181"/>
      <c r="R13" s="181"/>
      <c r="S13" s="181"/>
      <c r="T13" s="280"/>
      <c r="U13" s="181"/>
      <c r="V13" s="181"/>
      <c r="W13" s="181"/>
      <c r="X13" s="55"/>
    </row>
    <row r="14" spans="1:25" ht="19.899999999999999" customHeight="1" thickBot="1">
      <c r="A14" s="46">
        <v>101</v>
      </c>
      <c r="B14" s="47"/>
      <c r="C14" s="283"/>
      <c r="D14" s="48"/>
      <c r="E14" s="48">
        <f>SUM(E5:E13)</f>
        <v>11</v>
      </c>
      <c r="F14" s="48">
        <f t="shared" ref="F14:W14" si="0">SUM(F5:F13)</f>
        <v>44</v>
      </c>
      <c r="G14" s="48">
        <f t="shared" si="0"/>
        <v>52</v>
      </c>
      <c r="H14" s="48">
        <f t="shared" si="0"/>
        <v>850</v>
      </c>
      <c r="I14" s="48">
        <f t="shared" si="0"/>
        <v>492</v>
      </c>
      <c r="J14" s="48">
        <f t="shared" si="0"/>
        <v>358</v>
      </c>
      <c r="K14" s="48">
        <f t="shared" si="0"/>
        <v>66</v>
      </c>
      <c r="L14" s="48">
        <f t="shared" si="0"/>
        <v>128</v>
      </c>
      <c r="M14" s="48">
        <f t="shared" si="0"/>
        <v>165</v>
      </c>
      <c r="N14" s="48">
        <f t="shared" si="0"/>
        <v>49</v>
      </c>
      <c r="O14" s="48">
        <f t="shared" si="0"/>
        <v>0</v>
      </c>
      <c r="P14" s="48">
        <f t="shared" si="0"/>
        <v>0</v>
      </c>
      <c r="Q14" s="48">
        <f t="shared" si="0"/>
        <v>68</v>
      </c>
      <c r="R14" s="48">
        <f t="shared" si="0"/>
        <v>49</v>
      </c>
      <c r="S14" s="48">
        <f t="shared" si="0"/>
        <v>0</v>
      </c>
      <c r="T14" s="48">
        <f t="shared" si="0"/>
        <v>0</v>
      </c>
      <c r="U14" s="48">
        <f t="shared" si="0"/>
        <v>88</v>
      </c>
      <c r="V14" s="48">
        <f t="shared" si="0"/>
        <v>5</v>
      </c>
      <c r="W14" s="48">
        <f t="shared" si="0"/>
        <v>0</v>
      </c>
      <c r="X14" s="55"/>
    </row>
    <row r="15" spans="1:25" s="237" customFormat="1" ht="20.45" customHeight="1">
      <c r="A15" s="486" t="s">
        <v>170</v>
      </c>
      <c r="B15" s="168">
        <v>102001</v>
      </c>
      <c r="C15" s="282" t="s">
        <v>21</v>
      </c>
      <c r="D15" s="247">
        <v>73</v>
      </c>
      <c r="E15" s="248">
        <v>1</v>
      </c>
      <c r="F15" s="248">
        <v>5</v>
      </c>
      <c r="G15" s="248">
        <v>17</v>
      </c>
      <c r="H15" s="249">
        <v>73</v>
      </c>
      <c r="I15" s="307">
        <v>54</v>
      </c>
      <c r="J15" s="308">
        <v>19</v>
      </c>
      <c r="K15" s="239">
        <v>2</v>
      </c>
      <c r="L15" s="241">
        <v>27</v>
      </c>
      <c r="M15" s="250">
        <v>12</v>
      </c>
      <c r="N15" s="251">
        <v>6</v>
      </c>
      <c r="O15" s="251"/>
      <c r="P15" s="251"/>
      <c r="Q15" s="250">
        <v>16</v>
      </c>
      <c r="R15" s="250">
        <v>6</v>
      </c>
      <c r="S15" s="249"/>
      <c r="T15" s="252"/>
      <c r="U15" s="236">
        <v>15</v>
      </c>
      <c r="V15" s="253"/>
      <c r="W15" s="253"/>
      <c r="X15" s="235"/>
      <c r="Y15" s="243"/>
    </row>
    <row r="16" spans="1:25" s="50" customFormat="1" ht="19.149999999999999" customHeight="1">
      <c r="A16" s="487"/>
      <c r="B16" s="168">
        <v>102015</v>
      </c>
      <c r="C16" s="166" t="s">
        <v>22</v>
      </c>
      <c r="D16" s="332">
        <v>64</v>
      </c>
      <c r="E16" s="333">
        <v>4</v>
      </c>
      <c r="F16" s="333">
        <v>8</v>
      </c>
      <c r="G16" s="333">
        <v>9</v>
      </c>
      <c r="H16" s="236">
        <v>64</v>
      </c>
      <c r="I16" s="236">
        <v>33</v>
      </c>
      <c r="J16" s="334">
        <v>31</v>
      </c>
      <c r="K16" s="332">
        <v>9</v>
      </c>
      <c r="L16" s="236">
        <v>8</v>
      </c>
      <c r="M16" s="242">
        <v>28</v>
      </c>
      <c r="N16" s="241">
        <v>7</v>
      </c>
      <c r="O16" s="241"/>
      <c r="P16" s="241"/>
      <c r="Q16" s="242">
        <v>11</v>
      </c>
      <c r="R16" s="335">
        <v>7</v>
      </c>
      <c r="S16" s="241"/>
      <c r="T16" s="254"/>
      <c r="U16" s="236">
        <v>19</v>
      </c>
      <c r="V16" s="244"/>
      <c r="W16" s="244"/>
      <c r="X16" s="235">
        <v>23</v>
      </c>
    </row>
    <row r="17" spans="1:26" s="50" customFormat="1" ht="20.45" customHeight="1" thickBot="1">
      <c r="A17" s="488"/>
      <c r="B17" s="11" t="s">
        <v>32</v>
      </c>
      <c r="C17" s="12">
        <f>D17/15</f>
        <v>9.1333333333333329</v>
      </c>
      <c r="D17" s="30">
        <f>SUM(D15:D16)</f>
        <v>137</v>
      </c>
      <c r="E17" s="255"/>
      <c r="F17" s="255"/>
      <c r="G17" s="255"/>
      <c r="H17" s="255">
        <f>SUM(H15:H16)</f>
        <v>137</v>
      </c>
      <c r="I17" s="30">
        <f>SUM(I15:I16)</f>
        <v>87</v>
      </c>
      <c r="J17" s="256">
        <f>SUM(J15:J16)</f>
        <v>50</v>
      </c>
      <c r="K17" s="30"/>
      <c r="L17" s="257"/>
      <c r="M17" s="257"/>
      <c r="N17" s="257"/>
      <c r="O17" s="257"/>
      <c r="P17" s="257"/>
      <c r="Q17" s="257"/>
      <c r="R17" s="257"/>
      <c r="S17" s="30"/>
      <c r="T17" s="258"/>
      <c r="U17" s="257"/>
      <c r="V17" s="30"/>
      <c r="W17" s="30"/>
      <c r="X17" s="235"/>
    </row>
    <row r="18" spans="1:26" s="50" customFormat="1" ht="22.5">
      <c r="A18" s="486" t="s">
        <v>177</v>
      </c>
      <c r="B18" s="338">
        <v>102005</v>
      </c>
      <c r="C18" s="33" t="s">
        <v>23</v>
      </c>
      <c r="D18" s="34">
        <v>52</v>
      </c>
      <c r="E18" s="239">
        <v>1</v>
      </c>
      <c r="F18" s="239">
        <v>1</v>
      </c>
      <c r="G18" s="239">
        <v>8</v>
      </c>
      <c r="H18" s="239">
        <v>52</v>
      </c>
      <c r="I18" s="465">
        <v>32</v>
      </c>
      <c r="J18" s="340">
        <v>20</v>
      </c>
      <c r="K18" s="341">
        <v>13</v>
      </c>
      <c r="L18" s="240">
        <v>12</v>
      </c>
      <c r="M18" s="339">
        <v>21</v>
      </c>
      <c r="N18" s="240">
        <v>10</v>
      </c>
      <c r="O18" s="240"/>
      <c r="P18" s="240"/>
      <c r="Q18" s="339">
        <v>9</v>
      </c>
      <c r="R18" s="342">
        <v>10</v>
      </c>
      <c r="S18" s="240"/>
      <c r="T18" s="340"/>
      <c r="U18" s="342">
        <v>9</v>
      </c>
      <c r="V18" s="343"/>
      <c r="W18" s="344"/>
      <c r="X18" s="235" t="s">
        <v>211</v>
      </c>
      <c r="Y18" s="243"/>
    </row>
    <row r="19" spans="1:26" s="50" customFormat="1" ht="22.5">
      <c r="A19" s="487"/>
      <c r="B19" s="166">
        <v>102006</v>
      </c>
      <c r="C19" s="166" t="s">
        <v>60</v>
      </c>
      <c r="D19" s="167">
        <v>49</v>
      </c>
      <c r="E19" s="167"/>
      <c r="F19" s="167">
        <v>7</v>
      </c>
      <c r="G19" s="167">
        <v>6</v>
      </c>
      <c r="H19" s="241">
        <v>49</v>
      </c>
      <c r="I19" s="335">
        <v>31</v>
      </c>
      <c r="J19" s="242">
        <v>18</v>
      </c>
      <c r="K19" s="242">
        <v>5</v>
      </c>
      <c r="L19" s="241">
        <v>8</v>
      </c>
      <c r="M19" s="242">
        <v>27</v>
      </c>
      <c r="N19" s="241">
        <v>13</v>
      </c>
      <c r="O19" s="241"/>
      <c r="P19" s="166"/>
      <c r="Q19" s="242">
        <v>6</v>
      </c>
      <c r="R19" s="236">
        <v>13</v>
      </c>
      <c r="S19" s="241"/>
      <c r="T19" s="345"/>
      <c r="U19" s="236">
        <v>19</v>
      </c>
      <c r="V19" s="166"/>
      <c r="W19" s="166"/>
      <c r="X19" s="235" t="s">
        <v>210</v>
      </c>
      <c r="Y19" s="346"/>
      <c r="Z19" s="346"/>
    </row>
    <row r="20" spans="1:26" s="346" customFormat="1" ht="15.75">
      <c r="A20" s="487"/>
      <c r="B20" s="165">
        <v>102002</v>
      </c>
      <c r="C20" s="166" t="s">
        <v>69</v>
      </c>
      <c r="D20" s="167">
        <v>72</v>
      </c>
      <c r="E20" s="167">
        <v>1</v>
      </c>
      <c r="F20" s="167">
        <v>9</v>
      </c>
      <c r="G20" s="167"/>
      <c r="H20" s="241">
        <v>72</v>
      </c>
      <c r="I20" s="335">
        <v>35</v>
      </c>
      <c r="J20" s="335">
        <v>36</v>
      </c>
      <c r="K20" s="238">
        <v>26</v>
      </c>
      <c r="L20" s="241">
        <v>6</v>
      </c>
      <c r="M20" s="242">
        <v>58</v>
      </c>
      <c r="N20" s="241">
        <v>10</v>
      </c>
      <c r="O20" s="241"/>
      <c r="P20" s="241"/>
      <c r="Q20" s="242">
        <v>1</v>
      </c>
      <c r="R20" s="236">
        <v>10</v>
      </c>
      <c r="S20" s="241"/>
      <c r="T20" s="254"/>
      <c r="U20" s="236">
        <v>9</v>
      </c>
      <c r="V20" s="347"/>
      <c r="W20" s="244"/>
      <c r="X20" s="245"/>
      <c r="Y20" s="246"/>
      <c r="Z20" s="246"/>
    </row>
    <row r="21" spans="1:26" s="246" customFormat="1" ht="16.5" thickBot="1">
      <c r="A21" s="488"/>
      <c r="B21" s="11" t="s">
        <v>32</v>
      </c>
      <c r="C21" s="12">
        <f>D21/15</f>
        <v>11.533333333333333</v>
      </c>
      <c r="D21" s="30">
        <f>SUM(D18:D20)</f>
        <v>173</v>
      </c>
      <c r="E21" s="30"/>
      <c r="F21" s="30"/>
      <c r="G21" s="30"/>
      <c r="H21" s="30">
        <f>SUM(H18:H20)</f>
        <v>173</v>
      </c>
      <c r="I21" s="30">
        <f>SUM(I18:I20)</f>
        <v>98</v>
      </c>
      <c r="J21" s="30">
        <f>SUM(J18:J20)</f>
        <v>74</v>
      </c>
      <c r="K21" s="30"/>
      <c r="L21" s="30"/>
      <c r="M21" s="30"/>
      <c r="N21" s="30"/>
      <c r="O21" s="30"/>
      <c r="P21" s="30"/>
      <c r="Q21" s="30"/>
      <c r="R21" s="30"/>
      <c r="S21" s="30"/>
      <c r="T21" s="258"/>
      <c r="U21" s="30"/>
      <c r="V21" s="30"/>
      <c r="W21" s="30"/>
      <c r="X21" s="245"/>
      <c r="Y21" s="50"/>
      <c r="Z21" s="50"/>
    </row>
    <row r="22" spans="1:26" s="50" customFormat="1" ht="15.6" customHeight="1">
      <c r="A22" s="486" t="s">
        <v>178</v>
      </c>
      <c r="B22" s="348">
        <v>102013</v>
      </c>
      <c r="C22" s="349" t="s">
        <v>25</v>
      </c>
      <c r="D22" s="239">
        <v>40</v>
      </c>
      <c r="E22" s="350"/>
      <c r="F22" s="350">
        <v>3</v>
      </c>
      <c r="G22" s="350">
        <v>17</v>
      </c>
      <c r="H22" s="34">
        <v>40</v>
      </c>
      <c r="I22" s="351">
        <v>22</v>
      </c>
      <c r="J22" s="351">
        <v>18</v>
      </c>
      <c r="K22" s="352"/>
      <c r="L22" s="353">
        <v>6</v>
      </c>
      <c r="M22" s="351">
        <v>4</v>
      </c>
      <c r="N22" s="353">
        <v>2</v>
      </c>
      <c r="O22" s="353"/>
      <c r="P22" s="353"/>
      <c r="Q22" s="351">
        <v>17</v>
      </c>
      <c r="R22" s="351">
        <v>2</v>
      </c>
      <c r="S22" s="353"/>
      <c r="T22" s="354"/>
      <c r="U22" s="353">
        <v>11</v>
      </c>
      <c r="V22" s="353"/>
      <c r="W22" s="353"/>
      <c r="X22" s="235"/>
      <c r="Y22" s="237"/>
      <c r="Z22" s="237"/>
    </row>
    <row r="23" spans="1:26" s="237" customFormat="1" ht="15.6" customHeight="1">
      <c r="A23" s="487"/>
      <c r="B23" s="32">
        <v>102004</v>
      </c>
      <c r="C23" s="33" t="s">
        <v>20</v>
      </c>
      <c r="D23" s="34">
        <v>44</v>
      </c>
      <c r="E23" s="350"/>
      <c r="F23" s="350">
        <v>11</v>
      </c>
      <c r="G23" s="350">
        <v>6</v>
      </c>
      <c r="H23" s="353">
        <v>44</v>
      </c>
      <c r="I23" s="351">
        <v>14</v>
      </c>
      <c r="J23" s="351">
        <v>30</v>
      </c>
      <c r="K23" s="352">
        <v>11</v>
      </c>
      <c r="L23" s="353">
        <v>5</v>
      </c>
      <c r="M23" s="351">
        <v>17</v>
      </c>
      <c r="N23" s="236">
        <v>19</v>
      </c>
      <c r="O23" s="236">
        <v>2</v>
      </c>
      <c r="P23" s="236"/>
      <c r="Q23" s="351">
        <v>5</v>
      </c>
      <c r="R23" s="351">
        <v>19</v>
      </c>
      <c r="S23" s="353">
        <v>2</v>
      </c>
      <c r="T23" s="354"/>
      <c r="U23" s="353">
        <v>6</v>
      </c>
      <c r="V23" s="353"/>
      <c r="W23" s="353"/>
      <c r="X23" s="355" t="s">
        <v>209</v>
      </c>
      <c r="Y23" s="50"/>
      <c r="Z23" s="50"/>
    </row>
    <row r="24" spans="1:26" s="50" customFormat="1" ht="16.149999999999999" customHeight="1">
      <c r="A24" s="487"/>
      <c r="B24" s="168">
        <v>102003</v>
      </c>
      <c r="C24" s="356" t="s">
        <v>24</v>
      </c>
      <c r="D24" s="332">
        <v>55</v>
      </c>
      <c r="E24" s="332"/>
      <c r="F24" s="332">
        <v>8</v>
      </c>
      <c r="G24" s="332">
        <v>1</v>
      </c>
      <c r="H24" s="357">
        <v>55</v>
      </c>
      <c r="I24" s="466">
        <v>31</v>
      </c>
      <c r="J24" s="358">
        <v>24</v>
      </c>
      <c r="K24" s="238">
        <v>2</v>
      </c>
      <c r="L24" s="359">
        <v>12</v>
      </c>
      <c r="M24" s="360">
        <v>20</v>
      </c>
      <c r="N24" s="359">
        <v>21</v>
      </c>
      <c r="O24" s="359"/>
      <c r="P24" s="359"/>
      <c r="Q24" s="360">
        <v>1</v>
      </c>
      <c r="R24" s="359">
        <v>21</v>
      </c>
      <c r="S24" s="357"/>
      <c r="T24" s="361"/>
      <c r="U24" s="362">
        <v>21</v>
      </c>
      <c r="V24" s="347"/>
      <c r="W24" s="347"/>
      <c r="X24" s="235"/>
    </row>
    <row r="25" spans="1:26" s="50" customFormat="1" ht="18" customHeight="1" thickBot="1">
      <c r="A25" s="488"/>
      <c r="B25" s="11" t="s">
        <v>32</v>
      </c>
      <c r="C25" s="12">
        <f>D25/15</f>
        <v>9.2666666666666675</v>
      </c>
      <c r="D25" s="30">
        <f>SUM(D22:D24)</f>
        <v>139</v>
      </c>
      <c r="E25" s="30"/>
      <c r="F25" s="30"/>
      <c r="G25" s="30"/>
      <c r="H25" s="30">
        <f>SUM(H22:H24)</f>
        <v>139</v>
      </c>
      <c r="I25" s="30">
        <f>SUM(I22:I24)</f>
        <v>67</v>
      </c>
      <c r="J25" s="30">
        <f>SUM(J22:J24)</f>
        <v>72</v>
      </c>
      <c r="K25" s="30"/>
      <c r="L25" s="30"/>
      <c r="M25" s="30"/>
      <c r="N25" s="30"/>
      <c r="O25" s="30"/>
      <c r="P25" s="30"/>
      <c r="Q25" s="30"/>
      <c r="R25" s="30"/>
      <c r="S25" s="30"/>
      <c r="T25" s="258"/>
      <c r="U25" s="30"/>
      <c r="V25" s="30"/>
      <c r="W25" s="30"/>
      <c r="X25" s="235"/>
      <c r="Y25" s="7"/>
      <c r="Z25" s="7"/>
    </row>
    <row r="26" spans="1:26" s="294" customFormat="1" ht="21.6" customHeight="1" thickBot="1">
      <c r="A26" s="46">
        <v>102</v>
      </c>
      <c r="B26" s="47"/>
      <c r="C26" s="283"/>
      <c r="D26" s="48">
        <f>D17+D21+D25</f>
        <v>449</v>
      </c>
      <c r="E26" s="284">
        <f>SUM(E15:E25)</f>
        <v>7</v>
      </c>
      <c r="F26" s="284">
        <f>SUM(F15:F25)</f>
        <v>52</v>
      </c>
      <c r="G26" s="284">
        <f>SUM(G15:G25)</f>
        <v>64</v>
      </c>
      <c r="H26" s="285">
        <f>H17+H21+H25</f>
        <v>449</v>
      </c>
      <c r="I26" s="286">
        <f>I17+I21+I25</f>
        <v>252</v>
      </c>
      <c r="J26" s="286">
        <f>J17+J21+J25</f>
        <v>196</v>
      </c>
      <c r="K26" s="287">
        <f>SUM(K15:K25)</f>
        <v>68</v>
      </c>
      <c r="L26" s="285">
        <f>SUM(L15:L25)</f>
        <v>84</v>
      </c>
      <c r="M26" s="286">
        <f>SUM(M15:M25)</f>
        <v>187</v>
      </c>
      <c r="N26" s="288">
        <f>SUM(N15:N25)</f>
        <v>88</v>
      </c>
      <c r="O26" s="288">
        <v>2</v>
      </c>
      <c r="P26" s="288"/>
      <c r="Q26" s="289">
        <f>SUM(Q15:Q25)</f>
        <v>66</v>
      </c>
      <c r="R26" s="285">
        <f>SUM(R15:R25)</f>
        <v>88</v>
      </c>
      <c r="S26" s="285">
        <v>2</v>
      </c>
      <c r="T26" s="290"/>
      <c r="U26" s="285">
        <f>SUM(U15:U25)</f>
        <v>109</v>
      </c>
      <c r="V26" s="291"/>
      <c r="W26" s="48"/>
      <c r="X26" s="292"/>
      <c r="Y26" s="293"/>
      <c r="Z26" s="293"/>
    </row>
    <row r="27" spans="1:26" s="59" customFormat="1" ht="16.149999999999999" customHeight="1">
      <c r="A27" s="476" t="s">
        <v>93</v>
      </c>
      <c r="B27" s="37">
        <v>103014</v>
      </c>
      <c r="C27" s="38" t="s">
        <v>27</v>
      </c>
      <c r="D27" s="31">
        <v>36</v>
      </c>
      <c r="E27" s="31"/>
      <c r="F27" s="31">
        <v>8</v>
      </c>
      <c r="G27" s="31">
        <v>14</v>
      </c>
      <c r="H27" s="31">
        <v>36</v>
      </c>
      <c r="I27" s="339">
        <v>9</v>
      </c>
      <c r="J27" s="339">
        <v>27</v>
      </c>
      <c r="K27" s="261">
        <v>7</v>
      </c>
      <c r="L27" s="240">
        <v>2</v>
      </c>
      <c r="M27" s="339">
        <v>11</v>
      </c>
      <c r="N27" s="240">
        <v>3</v>
      </c>
      <c r="O27" s="240"/>
      <c r="P27" s="240"/>
      <c r="Q27" s="339">
        <v>12</v>
      </c>
      <c r="R27" s="240">
        <v>3</v>
      </c>
      <c r="S27" s="240"/>
      <c r="T27" s="340"/>
      <c r="U27" s="240">
        <v>2</v>
      </c>
      <c r="V27" s="57"/>
      <c r="W27" s="58"/>
      <c r="X27" s="235"/>
    </row>
    <row r="28" spans="1:26" s="59" customFormat="1" ht="22.5">
      <c r="A28" s="477"/>
      <c r="B28" s="32">
        <v>103013</v>
      </c>
      <c r="C28" s="33" t="s">
        <v>26</v>
      </c>
      <c r="D28" s="34">
        <v>57</v>
      </c>
      <c r="E28" s="350">
        <v>1</v>
      </c>
      <c r="F28" s="350">
        <v>3</v>
      </c>
      <c r="G28" s="350">
        <v>7</v>
      </c>
      <c r="H28" s="34">
        <v>57</v>
      </c>
      <c r="I28" s="351">
        <v>23</v>
      </c>
      <c r="J28" s="351">
        <v>34</v>
      </c>
      <c r="K28" s="352">
        <v>4</v>
      </c>
      <c r="L28" s="353">
        <v>11</v>
      </c>
      <c r="M28" s="351">
        <v>17</v>
      </c>
      <c r="N28" s="236">
        <v>4</v>
      </c>
      <c r="O28" s="236"/>
      <c r="P28" s="236"/>
      <c r="Q28" s="351">
        <v>7</v>
      </c>
      <c r="R28" s="236">
        <v>4</v>
      </c>
      <c r="S28" s="353"/>
      <c r="T28" s="354"/>
      <c r="U28" s="353">
        <v>13</v>
      </c>
      <c r="V28" s="56"/>
      <c r="W28" s="56"/>
      <c r="X28" s="471" t="s">
        <v>221</v>
      </c>
      <c r="Y28" s="7"/>
      <c r="Z28" s="7"/>
    </row>
    <row r="29" spans="1:26" ht="15.75">
      <c r="A29" s="477"/>
      <c r="B29" s="35">
        <v>103018</v>
      </c>
      <c r="C29" s="36" t="s">
        <v>30</v>
      </c>
      <c r="D29" s="441">
        <v>12</v>
      </c>
      <c r="E29" s="441"/>
      <c r="F29" s="441"/>
      <c r="G29" s="441">
        <v>3</v>
      </c>
      <c r="H29" s="441">
        <v>12</v>
      </c>
      <c r="I29" s="442">
        <v>4</v>
      </c>
      <c r="J29" s="442">
        <v>8</v>
      </c>
      <c r="K29" s="443">
        <v>1</v>
      </c>
      <c r="L29" s="444">
        <v>1</v>
      </c>
      <c r="M29" s="442">
        <v>7</v>
      </c>
      <c r="N29" s="444">
        <v>2</v>
      </c>
      <c r="O29" s="444"/>
      <c r="P29" s="444"/>
      <c r="Q29" s="442">
        <v>3</v>
      </c>
      <c r="R29" s="444">
        <v>2</v>
      </c>
      <c r="S29" s="445"/>
      <c r="T29" s="446"/>
      <c r="U29" s="445">
        <v>2</v>
      </c>
      <c r="V29" s="441"/>
      <c r="W29" s="441"/>
      <c r="X29" s="235"/>
    </row>
    <row r="30" spans="1:26" ht="16.5" thickBot="1">
      <c r="A30" s="478"/>
      <c r="B30" s="11" t="s">
        <v>32</v>
      </c>
      <c r="C30" s="12"/>
      <c r="D30" s="30">
        <f>SUM(D27:D29)</f>
        <v>105</v>
      </c>
      <c r="E30" s="363"/>
      <c r="F30" s="363"/>
      <c r="G30" s="363"/>
      <c r="H30" s="30">
        <f>SUM(H27:H29)</f>
        <v>105</v>
      </c>
      <c r="I30" s="30">
        <f t="shared" ref="I30:J30" si="1">SUM(I27:I29)</f>
        <v>36</v>
      </c>
      <c r="J30" s="30">
        <f t="shared" si="1"/>
        <v>69</v>
      </c>
      <c r="K30" s="364"/>
      <c r="L30" s="365"/>
      <c r="M30" s="366"/>
      <c r="N30" s="365"/>
      <c r="O30" s="365"/>
      <c r="P30" s="365"/>
      <c r="Q30" s="366"/>
      <c r="R30" s="365"/>
      <c r="S30" s="365"/>
      <c r="T30" s="367"/>
      <c r="U30" s="365"/>
      <c r="V30" s="448"/>
      <c r="W30" s="449"/>
      <c r="X30" s="235"/>
    </row>
    <row r="31" spans="1:26" ht="15.75">
      <c r="A31" s="476" t="s">
        <v>92</v>
      </c>
      <c r="B31" s="17">
        <v>103002</v>
      </c>
      <c r="C31" s="18" t="s">
        <v>28</v>
      </c>
      <c r="D31" s="29">
        <v>72</v>
      </c>
      <c r="E31" s="29"/>
      <c r="F31" s="29">
        <v>9</v>
      </c>
      <c r="G31" s="29">
        <v>18</v>
      </c>
      <c r="H31" s="29">
        <v>72</v>
      </c>
      <c r="I31" s="339">
        <v>26</v>
      </c>
      <c r="J31" s="339">
        <v>46</v>
      </c>
      <c r="K31" s="261">
        <v>11</v>
      </c>
      <c r="L31" s="240">
        <v>12</v>
      </c>
      <c r="M31" s="339">
        <v>34</v>
      </c>
      <c r="N31" s="262">
        <v>12</v>
      </c>
      <c r="O31" s="262"/>
      <c r="P31" s="262"/>
      <c r="Q31" s="260">
        <v>23</v>
      </c>
      <c r="R31" s="262">
        <v>12</v>
      </c>
      <c r="S31" s="240"/>
      <c r="T31" s="340"/>
      <c r="U31" s="240">
        <v>9</v>
      </c>
      <c r="V31" s="60"/>
      <c r="W31" s="58"/>
      <c r="X31" s="235"/>
    </row>
    <row r="32" spans="1:26" ht="15.75">
      <c r="A32" s="479"/>
      <c r="B32" s="15">
        <v>103015</v>
      </c>
      <c r="C32" s="16" t="s">
        <v>29</v>
      </c>
      <c r="D32" s="28">
        <v>41</v>
      </c>
      <c r="E32" s="28">
        <v>1</v>
      </c>
      <c r="F32" s="28">
        <v>3</v>
      </c>
      <c r="G32" s="28">
        <v>3</v>
      </c>
      <c r="H32" s="28">
        <v>41</v>
      </c>
      <c r="I32" s="260">
        <v>31</v>
      </c>
      <c r="J32" s="260">
        <v>10</v>
      </c>
      <c r="K32" s="272">
        <v>4</v>
      </c>
      <c r="L32" s="262">
        <v>7</v>
      </c>
      <c r="M32" s="260">
        <v>11</v>
      </c>
      <c r="N32" s="241">
        <v>2</v>
      </c>
      <c r="O32" s="241"/>
      <c r="P32" s="241"/>
      <c r="Q32" s="260">
        <v>3</v>
      </c>
      <c r="R32" s="241">
        <v>2</v>
      </c>
      <c r="S32" s="262"/>
      <c r="T32" s="273"/>
      <c r="U32" s="262">
        <v>21</v>
      </c>
      <c r="V32" s="61"/>
      <c r="W32" s="62"/>
      <c r="X32" s="235"/>
    </row>
    <row r="33" spans="1:26" ht="15.75">
      <c r="A33" s="479"/>
      <c r="B33" s="15">
        <v>103016</v>
      </c>
      <c r="C33" s="16" t="s">
        <v>49</v>
      </c>
      <c r="D33" s="28">
        <v>35</v>
      </c>
      <c r="E33" s="28">
        <v>2</v>
      </c>
      <c r="F33" s="28">
        <v>1</v>
      </c>
      <c r="G33" s="28"/>
      <c r="H33" s="28">
        <v>35</v>
      </c>
      <c r="I33" s="242">
        <v>22</v>
      </c>
      <c r="J33" s="242">
        <v>13</v>
      </c>
      <c r="K33" s="238">
        <v>1</v>
      </c>
      <c r="L33" s="241">
        <v>10</v>
      </c>
      <c r="M33" s="260">
        <v>16</v>
      </c>
      <c r="N33" s="241">
        <v>17</v>
      </c>
      <c r="O33" s="241"/>
      <c r="P33" s="241"/>
      <c r="Q33" s="242">
        <v>1</v>
      </c>
      <c r="R33" s="241">
        <v>17</v>
      </c>
      <c r="S33" s="241"/>
      <c r="T33" s="254"/>
      <c r="U33" s="241">
        <v>9</v>
      </c>
      <c r="V33" s="63"/>
      <c r="W33" s="64"/>
      <c r="X33" s="469"/>
    </row>
    <row r="34" spans="1:26" ht="16.5" thickBot="1">
      <c r="A34" s="480"/>
      <c r="B34" s="11" t="s">
        <v>32</v>
      </c>
      <c r="C34" s="12"/>
      <c r="D34" s="30">
        <f>SUM(D31:D33)</f>
        <v>148</v>
      </c>
      <c r="E34" s="363"/>
      <c r="F34" s="363"/>
      <c r="G34" s="363"/>
      <c r="H34" s="368">
        <f>SUM(H31:H33)</f>
        <v>148</v>
      </c>
      <c r="I34" s="368">
        <f t="shared" ref="I34:J34" si="2">SUM(I31:I33)</f>
        <v>79</v>
      </c>
      <c r="J34" s="368">
        <f t="shared" si="2"/>
        <v>69</v>
      </c>
      <c r="K34" s="364"/>
      <c r="L34" s="365"/>
      <c r="M34" s="366"/>
      <c r="N34" s="370"/>
      <c r="O34" s="370"/>
      <c r="P34" s="370"/>
      <c r="Q34" s="369"/>
      <c r="R34" s="366"/>
      <c r="S34" s="365"/>
      <c r="T34" s="367"/>
      <c r="U34" s="370"/>
      <c r="V34" s="448"/>
      <c r="W34" s="449"/>
      <c r="X34" s="235"/>
    </row>
    <row r="35" spans="1:26" ht="15.75" thickBot="1">
      <c r="A35" s="46">
        <v>103</v>
      </c>
      <c r="B35" s="47"/>
      <c r="C35" s="54"/>
      <c r="D35" s="48">
        <f>D30+D34</f>
        <v>253</v>
      </c>
      <c r="E35" s="48">
        <f>SUM(E27:E34)</f>
        <v>4</v>
      </c>
      <c r="F35" s="48">
        <f t="shared" ref="F35:G35" si="3">SUM(F27:F34)</f>
        <v>24</v>
      </c>
      <c r="G35" s="48">
        <f t="shared" si="3"/>
        <v>45</v>
      </c>
      <c r="H35" s="48">
        <f t="shared" ref="H35" si="4">H30+H34</f>
        <v>253</v>
      </c>
      <c r="I35" s="48">
        <f t="shared" ref="I35" si="5">I30+I34</f>
        <v>115</v>
      </c>
      <c r="J35" s="48">
        <f t="shared" ref="J35" si="6">J30+J34</f>
        <v>138</v>
      </c>
      <c r="K35" s="48">
        <f>SUM(K27:K34)</f>
        <v>28</v>
      </c>
      <c r="L35" s="48">
        <f t="shared" ref="L35" si="7">SUM(L27:L34)</f>
        <v>43</v>
      </c>
      <c r="M35" s="48">
        <f t="shared" ref="M35" si="8">SUM(M27:M34)</f>
        <v>96</v>
      </c>
      <c r="N35" s="48">
        <f t="shared" ref="N35" si="9">SUM(N27:N34)</f>
        <v>40</v>
      </c>
      <c r="O35" s="48">
        <f t="shared" ref="O35" si="10">SUM(O27:O34)</f>
        <v>0</v>
      </c>
      <c r="P35" s="48">
        <f t="shared" ref="P35" si="11">SUM(P27:P34)</f>
        <v>0</v>
      </c>
      <c r="Q35" s="48">
        <f t="shared" ref="Q35" si="12">SUM(Q27:Q34)</f>
        <v>49</v>
      </c>
      <c r="R35" s="48">
        <f t="shared" ref="R35" si="13">SUM(R27:R34)</f>
        <v>40</v>
      </c>
      <c r="S35" s="48">
        <f t="shared" ref="S35" si="14">SUM(S27:S34)</f>
        <v>0</v>
      </c>
      <c r="T35" s="48">
        <f t="shared" ref="T35" si="15">SUM(T27:T34)</f>
        <v>0</v>
      </c>
      <c r="U35" s="48">
        <f t="shared" ref="U35" si="16">SUM(U27:U34)</f>
        <v>56</v>
      </c>
      <c r="V35" s="48">
        <f t="shared" ref="V35" si="17">SUM(V27:V34)</f>
        <v>0</v>
      </c>
      <c r="W35" s="48">
        <f t="shared" ref="W35" si="18">SUM(W27:W34)</f>
        <v>0</v>
      </c>
      <c r="X35" s="235"/>
    </row>
    <row r="36" spans="1:26" ht="15.75" thickBot="1">
      <c r="A36" s="65">
        <v>100</v>
      </c>
      <c r="B36" s="66"/>
      <c r="C36" s="67"/>
      <c r="D36" s="68"/>
      <c r="E36" s="69"/>
      <c r="F36" s="69"/>
      <c r="G36" s="69"/>
      <c r="H36" s="68"/>
      <c r="I36" s="70"/>
      <c r="J36" s="70"/>
      <c r="K36" s="71"/>
      <c r="L36" s="72"/>
      <c r="M36" s="73"/>
      <c r="N36" s="74"/>
      <c r="O36" s="74"/>
      <c r="P36" s="74"/>
      <c r="Q36" s="75"/>
      <c r="R36" s="70"/>
      <c r="S36" s="68"/>
      <c r="T36" s="76"/>
      <c r="U36" s="68"/>
      <c r="V36" s="68"/>
      <c r="W36" s="68"/>
      <c r="X36" s="235"/>
    </row>
    <row r="37" spans="1:26" ht="15.75" thickBot="1">
      <c r="A37" s="77" t="s">
        <v>75</v>
      </c>
      <c r="B37" s="78"/>
      <c r="C37" s="79"/>
      <c r="D37" s="80"/>
      <c r="E37" s="81"/>
      <c r="F37" s="81"/>
      <c r="G37" s="81"/>
      <c r="H37" s="80"/>
      <c r="I37" s="82"/>
      <c r="J37" s="82"/>
      <c r="K37" s="83"/>
      <c r="L37" s="80"/>
      <c r="M37" s="82"/>
      <c r="N37" s="84"/>
      <c r="O37" s="84"/>
      <c r="P37" s="84"/>
      <c r="Q37" s="85"/>
      <c r="R37" s="82"/>
      <c r="S37" s="80"/>
      <c r="T37" s="86"/>
      <c r="U37" s="80"/>
      <c r="V37" s="80"/>
      <c r="W37" s="80"/>
      <c r="X37" s="235"/>
    </row>
    <row r="38" spans="1:26" ht="15.75" thickBot="1">
      <c r="A38" s="77" t="s">
        <v>79</v>
      </c>
      <c r="B38" s="87">
        <v>100000</v>
      </c>
      <c r="C38" s="88" t="s">
        <v>79</v>
      </c>
      <c r="D38" s="89"/>
      <c r="E38" s="90"/>
      <c r="F38" s="90"/>
      <c r="G38" s="90"/>
      <c r="H38" s="89"/>
      <c r="I38" s="91"/>
      <c r="J38" s="91"/>
      <c r="K38" s="92"/>
      <c r="L38" s="89"/>
      <c r="M38" s="91"/>
      <c r="N38" s="89"/>
      <c r="O38" s="89"/>
      <c r="P38" s="89"/>
      <c r="Q38" s="91"/>
      <c r="R38" s="91"/>
      <c r="S38" s="89"/>
      <c r="T38" s="91"/>
      <c r="U38" s="89"/>
      <c r="V38" s="89"/>
      <c r="W38" s="89"/>
      <c r="X38" s="235"/>
      <c r="Y38" s="43"/>
      <c r="Z38" s="43"/>
    </row>
    <row r="39" spans="1:26" s="43" customFormat="1">
      <c r="A39" s="93"/>
      <c r="B39" s="474" t="s">
        <v>88</v>
      </c>
      <c r="C39" s="47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468"/>
      <c r="Y39" s="99"/>
      <c r="Z39" s="99"/>
    </row>
    <row r="40" spans="1:26" s="99" customFormat="1" ht="15.75" thickBot="1">
      <c r="A40" s="96"/>
      <c r="B40" s="473" t="s">
        <v>87</v>
      </c>
      <c r="C40" s="473"/>
      <c r="D40" s="97"/>
      <c r="E40" s="97"/>
      <c r="F40" s="97"/>
      <c r="G40" s="97"/>
      <c r="H40" s="97"/>
      <c r="I40" s="97"/>
      <c r="J40" s="150"/>
      <c r="K40" s="97"/>
      <c r="L40" s="97"/>
      <c r="M40" s="97"/>
      <c r="N40" s="97"/>
      <c r="O40" s="231"/>
      <c r="P40" s="97"/>
      <c r="Q40" s="97"/>
      <c r="R40" s="97"/>
      <c r="S40" s="231"/>
      <c r="T40" s="97"/>
      <c r="U40" s="97"/>
      <c r="V40" s="97"/>
      <c r="W40" s="98"/>
      <c r="X40" s="470"/>
      <c r="Y40" s="7"/>
      <c r="Z40" s="7"/>
    </row>
    <row r="41" spans="1:26">
      <c r="X41" s="49"/>
    </row>
    <row r="42" spans="1:26">
      <c r="X42" s="49"/>
    </row>
    <row r="43" spans="1:26">
      <c r="X43" s="49"/>
    </row>
    <row r="44" spans="1:26">
      <c r="X44" s="49"/>
    </row>
    <row r="45" spans="1:26">
      <c r="X45" s="49"/>
    </row>
    <row r="46" spans="1:26">
      <c r="X46" s="49"/>
    </row>
  </sheetData>
  <mergeCells count="23">
    <mergeCell ref="X2:X4"/>
    <mergeCell ref="A5:A9"/>
    <mergeCell ref="A2:A4"/>
    <mergeCell ref="B2:B4"/>
    <mergeCell ref="C2:C4"/>
    <mergeCell ref="D2:D4"/>
    <mergeCell ref="W2:W4"/>
    <mergeCell ref="V2:V4"/>
    <mergeCell ref="R2:T2"/>
    <mergeCell ref="N2:Q2"/>
    <mergeCell ref="B40:C40"/>
    <mergeCell ref="B39:C39"/>
    <mergeCell ref="A27:A30"/>
    <mergeCell ref="A31:A34"/>
    <mergeCell ref="R1:W1"/>
    <mergeCell ref="A10:A13"/>
    <mergeCell ref="A15:A17"/>
    <mergeCell ref="A18:A21"/>
    <mergeCell ref="A22:A25"/>
    <mergeCell ref="B1:K1"/>
    <mergeCell ref="E2:G2"/>
    <mergeCell ref="K2:L2"/>
    <mergeCell ref="I2:J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99"/>
  </sheetPr>
  <dimension ref="A1:Q252"/>
  <sheetViews>
    <sheetView tabSelected="1" view="pageBreakPreview" zoomScaleNormal="85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7" sqref="E67"/>
    </sheetView>
  </sheetViews>
  <sheetFormatPr defaultRowHeight="12.75"/>
  <cols>
    <col min="1" max="1" width="9.28515625" style="1" customWidth="1"/>
    <col min="2" max="2" width="28.7109375" style="1" customWidth="1"/>
    <col min="3" max="3" width="9.28515625" style="2" customWidth="1"/>
    <col min="4" max="4" width="19.28515625" style="2" customWidth="1"/>
    <col min="5" max="5" width="25.85546875" style="2" customWidth="1"/>
    <col min="6" max="6" width="15.7109375" style="2" customWidth="1"/>
    <col min="7" max="7" width="9.85546875" style="1" customWidth="1"/>
    <col min="8" max="8" width="3.5703125" style="2" bestFit="1" customWidth="1"/>
    <col min="9" max="9" width="3.85546875" style="1" customWidth="1"/>
    <col min="10" max="10" width="3.5703125" style="3" bestFit="1" customWidth="1"/>
    <col min="11" max="11" width="5.85546875" style="1" customWidth="1"/>
    <col min="12" max="12" width="9" style="302" bestFit="1" customWidth="1"/>
    <col min="13" max="13" width="22.28515625" style="100" bestFit="1" customWidth="1"/>
    <col min="14" max="14" width="15.85546875" style="100" hidden="1" customWidth="1"/>
    <col min="15" max="15" width="5.7109375" style="13" hidden="1" customWidth="1"/>
    <col min="16" max="16" width="13.5703125" style="13" customWidth="1"/>
    <col min="17" max="17" width="38.42578125" style="2" customWidth="1"/>
    <col min="18" max="247" width="9.140625" style="2"/>
    <col min="248" max="248" width="10.7109375" style="2" bestFit="1" customWidth="1"/>
    <col min="249" max="249" width="20" style="2" customWidth="1"/>
    <col min="250" max="250" width="6.140625" style="2" customWidth="1"/>
    <col min="251" max="251" width="8.140625" style="2" bestFit="1" customWidth="1"/>
    <col min="252" max="252" width="22" style="2" bestFit="1" customWidth="1"/>
    <col min="253" max="253" width="24.5703125" style="2" bestFit="1" customWidth="1"/>
    <col min="254" max="254" width="13.5703125" style="2" bestFit="1" customWidth="1"/>
    <col min="255" max="255" width="9.140625" style="2" customWidth="1"/>
    <col min="256" max="256" width="2" style="2" bestFit="1" customWidth="1"/>
    <col min="257" max="257" width="19" style="2" bestFit="1" customWidth="1"/>
    <col min="258" max="258" width="2" style="2" bestFit="1" customWidth="1"/>
    <col min="259" max="259" width="16.5703125" style="2" customWidth="1"/>
    <col min="260" max="260" width="0" style="2" hidden="1" customWidth="1"/>
    <col min="261" max="503" width="9.140625" style="2"/>
    <col min="504" max="504" width="10.7109375" style="2" bestFit="1" customWidth="1"/>
    <col min="505" max="505" width="20" style="2" customWidth="1"/>
    <col min="506" max="506" width="6.140625" style="2" customWidth="1"/>
    <col min="507" max="507" width="8.140625" style="2" bestFit="1" customWidth="1"/>
    <col min="508" max="508" width="22" style="2" bestFit="1" customWidth="1"/>
    <col min="509" max="509" width="24.5703125" style="2" bestFit="1" customWidth="1"/>
    <col min="510" max="510" width="13.5703125" style="2" bestFit="1" customWidth="1"/>
    <col min="511" max="511" width="9.140625" style="2" customWidth="1"/>
    <col min="512" max="512" width="2" style="2" bestFit="1" customWidth="1"/>
    <col min="513" max="513" width="19" style="2" bestFit="1" customWidth="1"/>
    <col min="514" max="514" width="2" style="2" bestFit="1" customWidth="1"/>
    <col min="515" max="515" width="16.5703125" style="2" customWidth="1"/>
    <col min="516" max="516" width="0" style="2" hidden="1" customWidth="1"/>
    <col min="517" max="759" width="9.140625" style="2"/>
    <col min="760" max="760" width="10.7109375" style="2" bestFit="1" customWidth="1"/>
    <col min="761" max="761" width="20" style="2" customWidth="1"/>
    <col min="762" max="762" width="6.140625" style="2" customWidth="1"/>
    <col min="763" max="763" width="8.140625" style="2" bestFit="1" customWidth="1"/>
    <col min="764" max="764" width="22" style="2" bestFit="1" customWidth="1"/>
    <col min="765" max="765" width="24.5703125" style="2" bestFit="1" customWidth="1"/>
    <col min="766" max="766" width="13.5703125" style="2" bestFit="1" customWidth="1"/>
    <col min="767" max="767" width="9.140625" style="2" customWidth="1"/>
    <col min="768" max="768" width="2" style="2" bestFit="1" customWidth="1"/>
    <col min="769" max="769" width="19" style="2" bestFit="1" customWidth="1"/>
    <col min="770" max="770" width="2" style="2" bestFit="1" customWidth="1"/>
    <col min="771" max="771" width="16.5703125" style="2" customWidth="1"/>
    <col min="772" max="772" width="0" style="2" hidden="1" customWidth="1"/>
    <col min="773" max="1015" width="9.140625" style="2"/>
    <col min="1016" max="1016" width="10.7109375" style="2" bestFit="1" customWidth="1"/>
    <col min="1017" max="1017" width="20" style="2" customWidth="1"/>
    <col min="1018" max="1018" width="6.140625" style="2" customWidth="1"/>
    <col min="1019" max="1019" width="8.140625" style="2" bestFit="1" customWidth="1"/>
    <col min="1020" max="1020" width="22" style="2" bestFit="1" customWidth="1"/>
    <col min="1021" max="1021" width="24.5703125" style="2" bestFit="1" customWidth="1"/>
    <col min="1022" max="1022" width="13.5703125" style="2" bestFit="1" customWidth="1"/>
    <col min="1023" max="1023" width="9.140625" style="2" customWidth="1"/>
    <col min="1024" max="1024" width="2" style="2" bestFit="1" customWidth="1"/>
    <col min="1025" max="1025" width="19" style="2" bestFit="1" customWidth="1"/>
    <col min="1026" max="1026" width="2" style="2" bestFit="1" customWidth="1"/>
    <col min="1027" max="1027" width="16.5703125" style="2" customWidth="1"/>
    <col min="1028" max="1028" width="0" style="2" hidden="1" customWidth="1"/>
    <col min="1029" max="1271" width="9.140625" style="2"/>
    <col min="1272" max="1272" width="10.7109375" style="2" bestFit="1" customWidth="1"/>
    <col min="1273" max="1273" width="20" style="2" customWidth="1"/>
    <col min="1274" max="1274" width="6.140625" style="2" customWidth="1"/>
    <col min="1275" max="1275" width="8.140625" style="2" bestFit="1" customWidth="1"/>
    <col min="1276" max="1276" width="22" style="2" bestFit="1" customWidth="1"/>
    <col min="1277" max="1277" width="24.5703125" style="2" bestFit="1" customWidth="1"/>
    <col min="1278" max="1278" width="13.5703125" style="2" bestFit="1" customWidth="1"/>
    <col min="1279" max="1279" width="9.140625" style="2" customWidth="1"/>
    <col min="1280" max="1280" width="2" style="2" bestFit="1" customWidth="1"/>
    <col min="1281" max="1281" width="19" style="2" bestFit="1" customWidth="1"/>
    <col min="1282" max="1282" width="2" style="2" bestFit="1" customWidth="1"/>
    <col min="1283" max="1283" width="16.5703125" style="2" customWidth="1"/>
    <col min="1284" max="1284" width="0" style="2" hidden="1" customWidth="1"/>
    <col min="1285" max="1527" width="9.140625" style="2"/>
    <col min="1528" max="1528" width="10.7109375" style="2" bestFit="1" customWidth="1"/>
    <col min="1529" max="1529" width="20" style="2" customWidth="1"/>
    <col min="1530" max="1530" width="6.140625" style="2" customWidth="1"/>
    <col min="1531" max="1531" width="8.140625" style="2" bestFit="1" customWidth="1"/>
    <col min="1532" max="1532" width="22" style="2" bestFit="1" customWidth="1"/>
    <col min="1533" max="1533" width="24.5703125" style="2" bestFit="1" customWidth="1"/>
    <col min="1534" max="1534" width="13.5703125" style="2" bestFit="1" customWidth="1"/>
    <col min="1535" max="1535" width="9.140625" style="2" customWidth="1"/>
    <col min="1536" max="1536" width="2" style="2" bestFit="1" customWidth="1"/>
    <col min="1537" max="1537" width="19" style="2" bestFit="1" customWidth="1"/>
    <col min="1538" max="1538" width="2" style="2" bestFit="1" customWidth="1"/>
    <col min="1539" max="1539" width="16.5703125" style="2" customWidth="1"/>
    <col min="1540" max="1540" width="0" style="2" hidden="1" customWidth="1"/>
    <col min="1541" max="1783" width="9.140625" style="2"/>
    <col min="1784" max="1784" width="10.7109375" style="2" bestFit="1" customWidth="1"/>
    <col min="1785" max="1785" width="20" style="2" customWidth="1"/>
    <col min="1786" max="1786" width="6.140625" style="2" customWidth="1"/>
    <col min="1787" max="1787" width="8.140625" style="2" bestFit="1" customWidth="1"/>
    <col min="1788" max="1788" width="22" style="2" bestFit="1" customWidth="1"/>
    <col min="1789" max="1789" width="24.5703125" style="2" bestFit="1" customWidth="1"/>
    <col min="1790" max="1790" width="13.5703125" style="2" bestFit="1" customWidth="1"/>
    <col min="1791" max="1791" width="9.140625" style="2" customWidth="1"/>
    <col min="1792" max="1792" width="2" style="2" bestFit="1" customWidth="1"/>
    <col min="1793" max="1793" width="19" style="2" bestFit="1" customWidth="1"/>
    <col min="1794" max="1794" width="2" style="2" bestFit="1" customWidth="1"/>
    <col min="1795" max="1795" width="16.5703125" style="2" customWidth="1"/>
    <col min="1796" max="1796" width="0" style="2" hidden="1" customWidth="1"/>
    <col min="1797" max="2039" width="9.140625" style="2"/>
    <col min="2040" max="2040" width="10.7109375" style="2" bestFit="1" customWidth="1"/>
    <col min="2041" max="2041" width="20" style="2" customWidth="1"/>
    <col min="2042" max="2042" width="6.140625" style="2" customWidth="1"/>
    <col min="2043" max="2043" width="8.140625" style="2" bestFit="1" customWidth="1"/>
    <col min="2044" max="2044" width="22" style="2" bestFit="1" customWidth="1"/>
    <col min="2045" max="2045" width="24.5703125" style="2" bestFit="1" customWidth="1"/>
    <col min="2046" max="2046" width="13.5703125" style="2" bestFit="1" customWidth="1"/>
    <col min="2047" max="2047" width="9.140625" style="2" customWidth="1"/>
    <col min="2048" max="2048" width="2" style="2" bestFit="1" customWidth="1"/>
    <col min="2049" max="2049" width="19" style="2" bestFit="1" customWidth="1"/>
    <col min="2050" max="2050" width="2" style="2" bestFit="1" customWidth="1"/>
    <col min="2051" max="2051" width="16.5703125" style="2" customWidth="1"/>
    <col min="2052" max="2052" width="0" style="2" hidden="1" customWidth="1"/>
    <col min="2053" max="2295" width="9.140625" style="2"/>
    <col min="2296" max="2296" width="10.7109375" style="2" bestFit="1" customWidth="1"/>
    <col min="2297" max="2297" width="20" style="2" customWidth="1"/>
    <col min="2298" max="2298" width="6.140625" style="2" customWidth="1"/>
    <col min="2299" max="2299" width="8.140625" style="2" bestFit="1" customWidth="1"/>
    <col min="2300" max="2300" width="22" style="2" bestFit="1" customWidth="1"/>
    <col min="2301" max="2301" width="24.5703125" style="2" bestFit="1" customWidth="1"/>
    <col min="2302" max="2302" width="13.5703125" style="2" bestFit="1" customWidth="1"/>
    <col min="2303" max="2303" width="9.140625" style="2" customWidth="1"/>
    <col min="2304" max="2304" width="2" style="2" bestFit="1" customWidth="1"/>
    <col min="2305" max="2305" width="19" style="2" bestFit="1" customWidth="1"/>
    <col min="2306" max="2306" width="2" style="2" bestFit="1" customWidth="1"/>
    <col min="2307" max="2307" width="16.5703125" style="2" customWidth="1"/>
    <col min="2308" max="2308" width="0" style="2" hidden="1" customWidth="1"/>
    <col min="2309" max="2551" width="9.140625" style="2"/>
    <col min="2552" max="2552" width="10.7109375" style="2" bestFit="1" customWidth="1"/>
    <col min="2553" max="2553" width="20" style="2" customWidth="1"/>
    <col min="2554" max="2554" width="6.140625" style="2" customWidth="1"/>
    <col min="2555" max="2555" width="8.140625" style="2" bestFit="1" customWidth="1"/>
    <col min="2556" max="2556" width="22" style="2" bestFit="1" customWidth="1"/>
    <col min="2557" max="2557" width="24.5703125" style="2" bestFit="1" customWidth="1"/>
    <col min="2558" max="2558" width="13.5703125" style="2" bestFit="1" customWidth="1"/>
    <col min="2559" max="2559" width="9.140625" style="2" customWidth="1"/>
    <col min="2560" max="2560" width="2" style="2" bestFit="1" customWidth="1"/>
    <col min="2561" max="2561" width="19" style="2" bestFit="1" customWidth="1"/>
    <col min="2562" max="2562" width="2" style="2" bestFit="1" customWidth="1"/>
    <col min="2563" max="2563" width="16.5703125" style="2" customWidth="1"/>
    <col min="2564" max="2564" width="0" style="2" hidden="1" customWidth="1"/>
    <col min="2565" max="2807" width="9.140625" style="2"/>
    <col min="2808" max="2808" width="10.7109375" style="2" bestFit="1" customWidth="1"/>
    <col min="2809" max="2809" width="20" style="2" customWidth="1"/>
    <col min="2810" max="2810" width="6.140625" style="2" customWidth="1"/>
    <col min="2811" max="2811" width="8.140625" style="2" bestFit="1" customWidth="1"/>
    <col min="2812" max="2812" width="22" style="2" bestFit="1" customWidth="1"/>
    <col min="2813" max="2813" width="24.5703125" style="2" bestFit="1" customWidth="1"/>
    <col min="2814" max="2814" width="13.5703125" style="2" bestFit="1" customWidth="1"/>
    <col min="2815" max="2815" width="9.140625" style="2" customWidth="1"/>
    <col min="2816" max="2816" width="2" style="2" bestFit="1" customWidth="1"/>
    <col min="2817" max="2817" width="19" style="2" bestFit="1" customWidth="1"/>
    <col min="2818" max="2818" width="2" style="2" bestFit="1" customWidth="1"/>
    <col min="2819" max="2819" width="16.5703125" style="2" customWidth="1"/>
    <col min="2820" max="2820" width="0" style="2" hidden="1" customWidth="1"/>
    <col min="2821" max="3063" width="9.140625" style="2"/>
    <col min="3064" max="3064" width="10.7109375" style="2" bestFit="1" customWidth="1"/>
    <col min="3065" max="3065" width="20" style="2" customWidth="1"/>
    <col min="3066" max="3066" width="6.140625" style="2" customWidth="1"/>
    <col min="3067" max="3067" width="8.140625" style="2" bestFit="1" customWidth="1"/>
    <col min="3068" max="3068" width="22" style="2" bestFit="1" customWidth="1"/>
    <col min="3069" max="3069" width="24.5703125" style="2" bestFit="1" customWidth="1"/>
    <col min="3070" max="3070" width="13.5703125" style="2" bestFit="1" customWidth="1"/>
    <col min="3071" max="3071" width="9.140625" style="2" customWidth="1"/>
    <col min="3072" max="3072" width="2" style="2" bestFit="1" customWidth="1"/>
    <col min="3073" max="3073" width="19" style="2" bestFit="1" customWidth="1"/>
    <col min="3074" max="3074" width="2" style="2" bestFit="1" customWidth="1"/>
    <col min="3075" max="3075" width="16.5703125" style="2" customWidth="1"/>
    <col min="3076" max="3076" width="0" style="2" hidden="1" customWidth="1"/>
    <col min="3077" max="3319" width="9.140625" style="2"/>
    <col min="3320" max="3320" width="10.7109375" style="2" bestFit="1" customWidth="1"/>
    <col min="3321" max="3321" width="20" style="2" customWidth="1"/>
    <col min="3322" max="3322" width="6.140625" style="2" customWidth="1"/>
    <col min="3323" max="3323" width="8.140625" style="2" bestFit="1" customWidth="1"/>
    <col min="3324" max="3324" width="22" style="2" bestFit="1" customWidth="1"/>
    <col min="3325" max="3325" width="24.5703125" style="2" bestFit="1" customWidth="1"/>
    <col min="3326" max="3326" width="13.5703125" style="2" bestFit="1" customWidth="1"/>
    <col min="3327" max="3327" width="9.140625" style="2" customWidth="1"/>
    <col min="3328" max="3328" width="2" style="2" bestFit="1" customWidth="1"/>
    <col min="3329" max="3329" width="19" style="2" bestFit="1" customWidth="1"/>
    <col min="3330" max="3330" width="2" style="2" bestFit="1" customWidth="1"/>
    <col min="3331" max="3331" width="16.5703125" style="2" customWidth="1"/>
    <col min="3332" max="3332" width="0" style="2" hidden="1" customWidth="1"/>
    <col min="3333" max="3575" width="9.140625" style="2"/>
    <col min="3576" max="3576" width="10.7109375" style="2" bestFit="1" customWidth="1"/>
    <col min="3577" max="3577" width="20" style="2" customWidth="1"/>
    <col min="3578" max="3578" width="6.140625" style="2" customWidth="1"/>
    <col min="3579" max="3579" width="8.140625" style="2" bestFit="1" customWidth="1"/>
    <col min="3580" max="3580" width="22" style="2" bestFit="1" customWidth="1"/>
    <col min="3581" max="3581" width="24.5703125" style="2" bestFit="1" customWidth="1"/>
    <col min="3582" max="3582" width="13.5703125" style="2" bestFit="1" customWidth="1"/>
    <col min="3583" max="3583" width="9.140625" style="2" customWidth="1"/>
    <col min="3584" max="3584" width="2" style="2" bestFit="1" customWidth="1"/>
    <col min="3585" max="3585" width="19" style="2" bestFit="1" customWidth="1"/>
    <col min="3586" max="3586" width="2" style="2" bestFit="1" customWidth="1"/>
    <col min="3587" max="3587" width="16.5703125" style="2" customWidth="1"/>
    <col min="3588" max="3588" width="0" style="2" hidden="1" customWidth="1"/>
    <col min="3589" max="3831" width="9.140625" style="2"/>
    <col min="3832" max="3832" width="10.7109375" style="2" bestFit="1" customWidth="1"/>
    <col min="3833" max="3833" width="20" style="2" customWidth="1"/>
    <col min="3834" max="3834" width="6.140625" style="2" customWidth="1"/>
    <col min="3835" max="3835" width="8.140625" style="2" bestFit="1" customWidth="1"/>
    <col min="3836" max="3836" width="22" style="2" bestFit="1" customWidth="1"/>
    <col min="3837" max="3837" width="24.5703125" style="2" bestFit="1" customWidth="1"/>
    <col min="3838" max="3838" width="13.5703125" style="2" bestFit="1" customWidth="1"/>
    <col min="3839" max="3839" width="9.140625" style="2" customWidth="1"/>
    <col min="3840" max="3840" width="2" style="2" bestFit="1" customWidth="1"/>
    <col min="3841" max="3841" width="19" style="2" bestFit="1" customWidth="1"/>
    <col min="3842" max="3842" width="2" style="2" bestFit="1" customWidth="1"/>
    <col min="3843" max="3843" width="16.5703125" style="2" customWidth="1"/>
    <col min="3844" max="3844" width="0" style="2" hidden="1" customWidth="1"/>
    <col min="3845" max="4087" width="9.140625" style="2"/>
    <col min="4088" max="4088" width="10.7109375" style="2" bestFit="1" customWidth="1"/>
    <col min="4089" max="4089" width="20" style="2" customWidth="1"/>
    <col min="4090" max="4090" width="6.140625" style="2" customWidth="1"/>
    <col min="4091" max="4091" width="8.140625" style="2" bestFit="1" customWidth="1"/>
    <col min="4092" max="4092" width="22" style="2" bestFit="1" customWidth="1"/>
    <col min="4093" max="4093" width="24.5703125" style="2" bestFit="1" customWidth="1"/>
    <col min="4094" max="4094" width="13.5703125" style="2" bestFit="1" customWidth="1"/>
    <col min="4095" max="4095" width="9.140625" style="2" customWidth="1"/>
    <col min="4096" max="4096" width="2" style="2" bestFit="1" customWidth="1"/>
    <col min="4097" max="4097" width="19" style="2" bestFit="1" customWidth="1"/>
    <col min="4098" max="4098" width="2" style="2" bestFit="1" customWidth="1"/>
    <col min="4099" max="4099" width="16.5703125" style="2" customWidth="1"/>
    <col min="4100" max="4100" width="0" style="2" hidden="1" customWidth="1"/>
    <col min="4101" max="4343" width="9.140625" style="2"/>
    <col min="4344" max="4344" width="10.7109375" style="2" bestFit="1" customWidth="1"/>
    <col min="4345" max="4345" width="20" style="2" customWidth="1"/>
    <col min="4346" max="4346" width="6.140625" style="2" customWidth="1"/>
    <col min="4347" max="4347" width="8.140625" style="2" bestFit="1" customWidth="1"/>
    <col min="4348" max="4348" width="22" style="2" bestFit="1" customWidth="1"/>
    <col min="4349" max="4349" width="24.5703125" style="2" bestFit="1" customWidth="1"/>
    <col min="4350" max="4350" width="13.5703125" style="2" bestFit="1" customWidth="1"/>
    <col min="4351" max="4351" width="9.140625" style="2" customWidth="1"/>
    <col min="4352" max="4352" width="2" style="2" bestFit="1" customWidth="1"/>
    <col min="4353" max="4353" width="19" style="2" bestFit="1" customWidth="1"/>
    <col min="4354" max="4354" width="2" style="2" bestFit="1" customWidth="1"/>
    <col min="4355" max="4355" width="16.5703125" style="2" customWidth="1"/>
    <col min="4356" max="4356" width="0" style="2" hidden="1" customWidth="1"/>
    <col min="4357" max="4599" width="9.140625" style="2"/>
    <col min="4600" max="4600" width="10.7109375" style="2" bestFit="1" customWidth="1"/>
    <col min="4601" max="4601" width="20" style="2" customWidth="1"/>
    <col min="4602" max="4602" width="6.140625" style="2" customWidth="1"/>
    <col min="4603" max="4603" width="8.140625" style="2" bestFit="1" customWidth="1"/>
    <col min="4604" max="4604" width="22" style="2" bestFit="1" customWidth="1"/>
    <col min="4605" max="4605" width="24.5703125" style="2" bestFit="1" customWidth="1"/>
    <col min="4606" max="4606" width="13.5703125" style="2" bestFit="1" customWidth="1"/>
    <col min="4607" max="4607" width="9.140625" style="2" customWidth="1"/>
    <col min="4608" max="4608" width="2" style="2" bestFit="1" customWidth="1"/>
    <col min="4609" max="4609" width="19" style="2" bestFit="1" customWidth="1"/>
    <col min="4610" max="4610" width="2" style="2" bestFit="1" customWidth="1"/>
    <col min="4611" max="4611" width="16.5703125" style="2" customWidth="1"/>
    <col min="4612" max="4612" width="0" style="2" hidden="1" customWidth="1"/>
    <col min="4613" max="4855" width="9.140625" style="2"/>
    <col min="4856" max="4856" width="10.7109375" style="2" bestFit="1" customWidth="1"/>
    <col min="4857" max="4857" width="20" style="2" customWidth="1"/>
    <col min="4858" max="4858" width="6.140625" style="2" customWidth="1"/>
    <col min="4859" max="4859" width="8.140625" style="2" bestFit="1" customWidth="1"/>
    <col min="4860" max="4860" width="22" style="2" bestFit="1" customWidth="1"/>
    <col min="4861" max="4861" width="24.5703125" style="2" bestFit="1" customWidth="1"/>
    <col min="4862" max="4862" width="13.5703125" style="2" bestFit="1" customWidth="1"/>
    <col min="4863" max="4863" width="9.140625" style="2" customWidth="1"/>
    <col min="4864" max="4864" width="2" style="2" bestFit="1" customWidth="1"/>
    <col min="4865" max="4865" width="19" style="2" bestFit="1" customWidth="1"/>
    <col min="4866" max="4866" width="2" style="2" bestFit="1" customWidth="1"/>
    <col min="4867" max="4867" width="16.5703125" style="2" customWidth="1"/>
    <col min="4868" max="4868" width="0" style="2" hidden="1" customWidth="1"/>
    <col min="4869" max="5111" width="9.140625" style="2"/>
    <col min="5112" max="5112" width="10.7109375" style="2" bestFit="1" customWidth="1"/>
    <col min="5113" max="5113" width="20" style="2" customWidth="1"/>
    <col min="5114" max="5114" width="6.140625" style="2" customWidth="1"/>
    <col min="5115" max="5115" width="8.140625" style="2" bestFit="1" customWidth="1"/>
    <col min="5116" max="5116" width="22" style="2" bestFit="1" customWidth="1"/>
    <col min="5117" max="5117" width="24.5703125" style="2" bestFit="1" customWidth="1"/>
    <col min="5118" max="5118" width="13.5703125" style="2" bestFit="1" customWidth="1"/>
    <col min="5119" max="5119" width="9.140625" style="2" customWidth="1"/>
    <col min="5120" max="5120" width="2" style="2" bestFit="1" customWidth="1"/>
    <col min="5121" max="5121" width="19" style="2" bestFit="1" customWidth="1"/>
    <col min="5122" max="5122" width="2" style="2" bestFit="1" customWidth="1"/>
    <col min="5123" max="5123" width="16.5703125" style="2" customWidth="1"/>
    <col min="5124" max="5124" width="0" style="2" hidden="1" customWidth="1"/>
    <col min="5125" max="5367" width="9.140625" style="2"/>
    <col min="5368" max="5368" width="10.7109375" style="2" bestFit="1" customWidth="1"/>
    <col min="5369" max="5369" width="20" style="2" customWidth="1"/>
    <col min="5370" max="5370" width="6.140625" style="2" customWidth="1"/>
    <col min="5371" max="5371" width="8.140625" style="2" bestFit="1" customWidth="1"/>
    <col min="5372" max="5372" width="22" style="2" bestFit="1" customWidth="1"/>
    <col min="5373" max="5373" width="24.5703125" style="2" bestFit="1" customWidth="1"/>
    <col min="5374" max="5374" width="13.5703125" style="2" bestFit="1" customWidth="1"/>
    <col min="5375" max="5375" width="9.140625" style="2" customWidth="1"/>
    <col min="5376" max="5376" width="2" style="2" bestFit="1" customWidth="1"/>
    <col min="5377" max="5377" width="19" style="2" bestFit="1" customWidth="1"/>
    <col min="5378" max="5378" width="2" style="2" bestFit="1" customWidth="1"/>
    <col min="5379" max="5379" width="16.5703125" style="2" customWidth="1"/>
    <col min="5380" max="5380" width="0" style="2" hidden="1" customWidth="1"/>
    <col min="5381" max="5623" width="9.140625" style="2"/>
    <col min="5624" max="5624" width="10.7109375" style="2" bestFit="1" customWidth="1"/>
    <col min="5625" max="5625" width="20" style="2" customWidth="1"/>
    <col min="5626" max="5626" width="6.140625" style="2" customWidth="1"/>
    <col min="5627" max="5627" width="8.140625" style="2" bestFit="1" customWidth="1"/>
    <col min="5628" max="5628" width="22" style="2" bestFit="1" customWidth="1"/>
    <col min="5629" max="5629" width="24.5703125" style="2" bestFit="1" customWidth="1"/>
    <col min="5630" max="5630" width="13.5703125" style="2" bestFit="1" customWidth="1"/>
    <col min="5631" max="5631" width="9.140625" style="2" customWidth="1"/>
    <col min="5632" max="5632" width="2" style="2" bestFit="1" customWidth="1"/>
    <col min="5633" max="5633" width="19" style="2" bestFit="1" customWidth="1"/>
    <col min="5634" max="5634" width="2" style="2" bestFit="1" customWidth="1"/>
    <col min="5635" max="5635" width="16.5703125" style="2" customWidth="1"/>
    <col min="5636" max="5636" width="0" style="2" hidden="1" customWidth="1"/>
    <col min="5637" max="5879" width="9.140625" style="2"/>
    <col min="5880" max="5880" width="10.7109375" style="2" bestFit="1" customWidth="1"/>
    <col min="5881" max="5881" width="20" style="2" customWidth="1"/>
    <col min="5882" max="5882" width="6.140625" style="2" customWidth="1"/>
    <col min="5883" max="5883" width="8.140625" style="2" bestFit="1" customWidth="1"/>
    <col min="5884" max="5884" width="22" style="2" bestFit="1" customWidth="1"/>
    <col min="5885" max="5885" width="24.5703125" style="2" bestFit="1" customWidth="1"/>
    <col min="5886" max="5886" width="13.5703125" style="2" bestFit="1" customWidth="1"/>
    <col min="5887" max="5887" width="9.140625" style="2" customWidth="1"/>
    <col min="5888" max="5888" width="2" style="2" bestFit="1" customWidth="1"/>
    <col min="5889" max="5889" width="19" style="2" bestFit="1" customWidth="1"/>
    <col min="5890" max="5890" width="2" style="2" bestFit="1" customWidth="1"/>
    <col min="5891" max="5891" width="16.5703125" style="2" customWidth="1"/>
    <col min="5892" max="5892" width="0" style="2" hidden="1" customWidth="1"/>
    <col min="5893" max="6135" width="9.140625" style="2"/>
    <col min="6136" max="6136" width="10.7109375" style="2" bestFit="1" customWidth="1"/>
    <col min="6137" max="6137" width="20" style="2" customWidth="1"/>
    <col min="6138" max="6138" width="6.140625" style="2" customWidth="1"/>
    <col min="6139" max="6139" width="8.140625" style="2" bestFit="1" customWidth="1"/>
    <col min="6140" max="6140" width="22" style="2" bestFit="1" customWidth="1"/>
    <col min="6141" max="6141" width="24.5703125" style="2" bestFit="1" customWidth="1"/>
    <col min="6142" max="6142" width="13.5703125" style="2" bestFit="1" customWidth="1"/>
    <col min="6143" max="6143" width="9.140625" style="2" customWidth="1"/>
    <col min="6144" max="6144" width="2" style="2" bestFit="1" customWidth="1"/>
    <col min="6145" max="6145" width="19" style="2" bestFit="1" customWidth="1"/>
    <col min="6146" max="6146" width="2" style="2" bestFit="1" customWidth="1"/>
    <col min="6147" max="6147" width="16.5703125" style="2" customWidth="1"/>
    <col min="6148" max="6148" width="0" style="2" hidden="1" customWidth="1"/>
    <col min="6149" max="6391" width="9.140625" style="2"/>
    <col min="6392" max="6392" width="10.7109375" style="2" bestFit="1" customWidth="1"/>
    <col min="6393" max="6393" width="20" style="2" customWidth="1"/>
    <col min="6394" max="6394" width="6.140625" style="2" customWidth="1"/>
    <col min="6395" max="6395" width="8.140625" style="2" bestFit="1" customWidth="1"/>
    <col min="6396" max="6396" width="22" style="2" bestFit="1" customWidth="1"/>
    <col min="6397" max="6397" width="24.5703125" style="2" bestFit="1" customWidth="1"/>
    <col min="6398" max="6398" width="13.5703125" style="2" bestFit="1" customWidth="1"/>
    <col min="6399" max="6399" width="9.140625" style="2" customWidth="1"/>
    <col min="6400" max="6400" width="2" style="2" bestFit="1" customWidth="1"/>
    <col min="6401" max="6401" width="19" style="2" bestFit="1" customWidth="1"/>
    <col min="6402" max="6402" width="2" style="2" bestFit="1" customWidth="1"/>
    <col min="6403" max="6403" width="16.5703125" style="2" customWidth="1"/>
    <col min="6404" max="6404" width="0" style="2" hidden="1" customWidth="1"/>
    <col min="6405" max="6647" width="9.140625" style="2"/>
    <col min="6648" max="6648" width="10.7109375" style="2" bestFit="1" customWidth="1"/>
    <col min="6649" max="6649" width="20" style="2" customWidth="1"/>
    <col min="6650" max="6650" width="6.140625" style="2" customWidth="1"/>
    <col min="6651" max="6651" width="8.140625" style="2" bestFit="1" customWidth="1"/>
    <col min="6652" max="6652" width="22" style="2" bestFit="1" customWidth="1"/>
    <col min="6653" max="6653" width="24.5703125" style="2" bestFit="1" customWidth="1"/>
    <col min="6654" max="6654" width="13.5703125" style="2" bestFit="1" customWidth="1"/>
    <col min="6655" max="6655" width="9.140625" style="2" customWidth="1"/>
    <col min="6656" max="6656" width="2" style="2" bestFit="1" customWidth="1"/>
    <col min="6657" max="6657" width="19" style="2" bestFit="1" customWidth="1"/>
    <col min="6658" max="6658" width="2" style="2" bestFit="1" customWidth="1"/>
    <col min="6659" max="6659" width="16.5703125" style="2" customWidth="1"/>
    <col min="6660" max="6660" width="0" style="2" hidden="1" customWidth="1"/>
    <col min="6661" max="6903" width="9.140625" style="2"/>
    <col min="6904" max="6904" width="10.7109375" style="2" bestFit="1" customWidth="1"/>
    <col min="6905" max="6905" width="20" style="2" customWidth="1"/>
    <col min="6906" max="6906" width="6.140625" style="2" customWidth="1"/>
    <col min="6907" max="6907" width="8.140625" style="2" bestFit="1" customWidth="1"/>
    <col min="6908" max="6908" width="22" style="2" bestFit="1" customWidth="1"/>
    <col min="6909" max="6909" width="24.5703125" style="2" bestFit="1" customWidth="1"/>
    <col min="6910" max="6910" width="13.5703125" style="2" bestFit="1" customWidth="1"/>
    <col min="6911" max="6911" width="9.140625" style="2" customWidth="1"/>
    <col min="6912" max="6912" width="2" style="2" bestFit="1" customWidth="1"/>
    <col min="6913" max="6913" width="19" style="2" bestFit="1" customWidth="1"/>
    <col min="6914" max="6914" width="2" style="2" bestFit="1" customWidth="1"/>
    <col min="6915" max="6915" width="16.5703125" style="2" customWidth="1"/>
    <col min="6916" max="6916" width="0" style="2" hidden="1" customWidth="1"/>
    <col min="6917" max="7159" width="9.140625" style="2"/>
    <col min="7160" max="7160" width="10.7109375" style="2" bestFit="1" customWidth="1"/>
    <col min="7161" max="7161" width="20" style="2" customWidth="1"/>
    <col min="7162" max="7162" width="6.140625" style="2" customWidth="1"/>
    <col min="7163" max="7163" width="8.140625" style="2" bestFit="1" customWidth="1"/>
    <col min="7164" max="7164" width="22" style="2" bestFit="1" customWidth="1"/>
    <col min="7165" max="7165" width="24.5703125" style="2" bestFit="1" customWidth="1"/>
    <col min="7166" max="7166" width="13.5703125" style="2" bestFit="1" customWidth="1"/>
    <col min="7167" max="7167" width="9.140625" style="2" customWidth="1"/>
    <col min="7168" max="7168" width="2" style="2" bestFit="1" customWidth="1"/>
    <col min="7169" max="7169" width="19" style="2" bestFit="1" customWidth="1"/>
    <col min="7170" max="7170" width="2" style="2" bestFit="1" customWidth="1"/>
    <col min="7171" max="7171" width="16.5703125" style="2" customWidth="1"/>
    <col min="7172" max="7172" width="0" style="2" hidden="1" customWidth="1"/>
    <col min="7173" max="7415" width="9.140625" style="2"/>
    <col min="7416" max="7416" width="10.7109375" style="2" bestFit="1" customWidth="1"/>
    <col min="7417" max="7417" width="20" style="2" customWidth="1"/>
    <col min="7418" max="7418" width="6.140625" style="2" customWidth="1"/>
    <col min="7419" max="7419" width="8.140625" style="2" bestFit="1" customWidth="1"/>
    <col min="7420" max="7420" width="22" style="2" bestFit="1" customWidth="1"/>
    <col min="7421" max="7421" width="24.5703125" style="2" bestFit="1" customWidth="1"/>
    <col min="7422" max="7422" width="13.5703125" style="2" bestFit="1" customWidth="1"/>
    <col min="7423" max="7423" width="9.140625" style="2" customWidth="1"/>
    <col min="7424" max="7424" width="2" style="2" bestFit="1" customWidth="1"/>
    <col min="7425" max="7425" width="19" style="2" bestFit="1" customWidth="1"/>
    <col min="7426" max="7426" width="2" style="2" bestFit="1" customWidth="1"/>
    <col min="7427" max="7427" width="16.5703125" style="2" customWidth="1"/>
    <col min="7428" max="7428" width="0" style="2" hidden="1" customWidth="1"/>
    <col min="7429" max="7671" width="9.140625" style="2"/>
    <col min="7672" max="7672" width="10.7109375" style="2" bestFit="1" customWidth="1"/>
    <col min="7673" max="7673" width="20" style="2" customWidth="1"/>
    <col min="7674" max="7674" width="6.140625" style="2" customWidth="1"/>
    <col min="7675" max="7675" width="8.140625" style="2" bestFit="1" customWidth="1"/>
    <col min="7676" max="7676" width="22" style="2" bestFit="1" customWidth="1"/>
    <col min="7677" max="7677" width="24.5703125" style="2" bestFit="1" customWidth="1"/>
    <col min="7678" max="7678" width="13.5703125" style="2" bestFit="1" customWidth="1"/>
    <col min="7679" max="7679" width="9.140625" style="2" customWidth="1"/>
    <col min="7680" max="7680" width="2" style="2" bestFit="1" customWidth="1"/>
    <col min="7681" max="7681" width="19" style="2" bestFit="1" customWidth="1"/>
    <col min="7682" max="7682" width="2" style="2" bestFit="1" customWidth="1"/>
    <col min="7683" max="7683" width="16.5703125" style="2" customWidth="1"/>
    <col min="7684" max="7684" width="0" style="2" hidden="1" customWidth="1"/>
    <col min="7685" max="7927" width="9.140625" style="2"/>
    <col min="7928" max="7928" width="10.7109375" style="2" bestFit="1" customWidth="1"/>
    <col min="7929" max="7929" width="20" style="2" customWidth="1"/>
    <col min="7930" max="7930" width="6.140625" style="2" customWidth="1"/>
    <col min="7931" max="7931" width="8.140625" style="2" bestFit="1" customWidth="1"/>
    <col min="7932" max="7932" width="22" style="2" bestFit="1" customWidth="1"/>
    <col min="7933" max="7933" width="24.5703125" style="2" bestFit="1" customWidth="1"/>
    <col min="7934" max="7934" width="13.5703125" style="2" bestFit="1" customWidth="1"/>
    <col min="7935" max="7935" width="9.140625" style="2" customWidth="1"/>
    <col min="7936" max="7936" width="2" style="2" bestFit="1" customWidth="1"/>
    <col min="7937" max="7937" width="19" style="2" bestFit="1" customWidth="1"/>
    <col min="7938" max="7938" width="2" style="2" bestFit="1" customWidth="1"/>
    <col min="7939" max="7939" width="16.5703125" style="2" customWidth="1"/>
    <col min="7940" max="7940" width="0" style="2" hidden="1" customWidth="1"/>
    <col min="7941" max="8183" width="9.140625" style="2"/>
    <col min="8184" max="8184" width="10.7109375" style="2" bestFit="1" customWidth="1"/>
    <col min="8185" max="8185" width="20" style="2" customWidth="1"/>
    <col min="8186" max="8186" width="6.140625" style="2" customWidth="1"/>
    <col min="8187" max="8187" width="8.140625" style="2" bestFit="1" customWidth="1"/>
    <col min="8188" max="8188" width="22" style="2" bestFit="1" customWidth="1"/>
    <col min="8189" max="8189" width="24.5703125" style="2" bestFit="1" customWidth="1"/>
    <col min="8190" max="8190" width="13.5703125" style="2" bestFit="1" customWidth="1"/>
    <col min="8191" max="8191" width="9.140625" style="2" customWidth="1"/>
    <col min="8192" max="8192" width="2" style="2" bestFit="1" customWidth="1"/>
    <col min="8193" max="8193" width="19" style="2" bestFit="1" customWidth="1"/>
    <col min="8194" max="8194" width="2" style="2" bestFit="1" customWidth="1"/>
    <col min="8195" max="8195" width="16.5703125" style="2" customWidth="1"/>
    <col min="8196" max="8196" width="0" style="2" hidden="1" customWidth="1"/>
    <col min="8197" max="8439" width="9.140625" style="2"/>
    <col min="8440" max="8440" width="10.7109375" style="2" bestFit="1" customWidth="1"/>
    <col min="8441" max="8441" width="20" style="2" customWidth="1"/>
    <col min="8442" max="8442" width="6.140625" style="2" customWidth="1"/>
    <col min="8443" max="8443" width="8.140625" style="2" bestFit="1" customWidth="1"/>
    <col min="8444" max="8444" width="22" style="2" bestFit="1" customWidth="1"/>
    <col min="8445" max="8445" width="24.5703125" style="2" bestFit="1" customWidth="1"/>
    <col min="8446" max="8446" width="13.5703125" style="2" bestFit="1" customWidth="1"/>
    <col min="8447" max="8447" width="9.140625" style="2" customWidth="1"/>
    <col min="8448" max="8448" width="2" style="2" bestFit="1" customWidth="1"/>
    <col min="8449" max="8449" width="19" style="2" bestFit="1" customWidth="1"/>
    <col min="8450" max="8450" width="2" style="2" bestFit="1" customWidth="1"/>
    <col min="8451" max="8451" width="16.5703125" style="2" customWidth="1"/>
    <col min="8452" max="8452" width="0" style="2" hidden="1" customWidth="1"/>
    <col min="8453" max="8695" width="9.140625" style="2"/>
    <col min="8696" max="8696" width="10.7109375" style="2" bestFit="1" customWidth="1"/>
    <col min="8697" max="8697" width="20" style="2" customWidth="1"/>
    <col min="8698" max="8698" width="6.140625" style="2" customWidth="1"/>
    <col min="8699" max="8699" width="8.140625" style="2" bestFit="1" customWidth="1"/>
    <col min="8700" max="8700" width="22" style="2" bestFit="1" customWidth="1"/>
    <col min="8701" max="8701" width="24.5703125" style="2" bestFit="1" customWidth="1"/>
    <col min="8702" max="8702" width="13.5703125" style="2" bestFit="1" customWidth="1"/>
    <col min="8703" max="8703" width="9.140625" style="2" customWidth="1"/>
    <col min="8704" max="8704" width="2" style="2" bestFit="1" customWidth="1"/>
    <col min="8705" max="8705" width="19" style="2" bestFit="1" customWidth="1"/>
    <col min="8706" max="8706" width="2" style="2" bestFit="1" customWidth="1"/>
    <col min="8707" max="8707" width="16.5703125" style="2" customWidth="1"/>
    <col min="8708" max="8708" width="0" style="2" hidden="1" customWidth="1"/>
    <col min="8709" max="8951" width="9.140625" style="2"/>
    <col min="8952" max="8952" width="10.7109375" style="2" bestFit="1" customWidth="1"/>
    <col min="8953" max="8953" width="20" style="2" customWidth="1"/>
    <col min="8954" max="8954" width="6.140625" style="2" customWidth="1"/>
    <col min="8955" max="8955" width="8.140625" style="2" bestFit="1" customWidth="1"/>
    <col min="8956" max="8956" width="22" style="2" bestFit="1" customWidth="1"/>
    <col min="8957" max="8957" width="24.5703125" style="2" bestFit="1" customWidth="1"/>
    <col min="8958" max="8958" width="13.5703125" style="2" bestFit="1" customWidth="1"/>
    <col min="8959" max="8959" width="9.140625" style="2" customWidth="1"/>
    <col min="8960" max="8960" width="2" style="2" bestFit="1" customWidth="1"/>
    <col min="8961" max="8961" width="19" style="2" bestFit="1" customWidth="1"/>
    <col min="8962" max="8962" width="2" style="2" bestFit="1" customWidth="1"/>
    <col min="8963" max="8963" width="16.5703125" style="2" customWidth="1"/>
    <col min="8964" max="8964" width="0" style="2" hidden="1" customWidth="1"/>
    <col min="8965" max="9207" width="9.140625" style="2"/>
    <col min="9208" max="9208" width="10.7109375" style="2" bestFit="1" customWidth="1"/>
    <col min="9209" max="9209" width="20" style="2" customWidth="1"/>
    <col min="9210" max="9210" width="6.140625" style="2" customWidth="1"/>
    <col min="9211" max="9211" width="8.140625" style="2" bestFit="1" customWidth="1"/>
    <col min="9212" max="9212" width="22" style="2" bestFit="1" customWidth="1"/>
    <col min="9213" max="9213" width="24.5703125" style="2" bestFit="1" customWidth="1"/>
    <col min="9214" max="9214" width="13.5703125" style="2" bestFit="1" customWidth="1"/>
    <col min="9215" max="9215" width="9.140625" style="2" customWidth="1"/>
    <col min="9216" max="9216" width="2" style="2" bestFit="1" customWidth="1"/>
    <col min="9217" max="9217" width="19" style="2" bestFit="1" customWidth="1"/>
    <col min="9218" max="9218" width="2" style="2" bestFit="1" customWidth="1"/>
    <col min="9219" max="9219" width="16.5703125" style="2" customWidth="1"/>
    <col min="9220" max="9220" width="0" style="2" hidden="1" customWidth="1"/>
    <col min="9221" max="9463" width="9.140625" style="2"/>
    <col min="9464" max="9464" width="10.7109375" style="2" bestFit="1" customWidth="1"/>
    <col min="9465" max="9465" width="20" style="2" customWidth="1"/>
    <col min="9466" max="9466" width="6.140625" style="2" customWidth="1"/>
    <col min="9467" max="9467" width="8.140625" style="2" bestFit="1" customWidth="1"/>
    <col min="9468" max="9468" width="22" style="2" bestFit="1" customWidth="1"/>
    <col min="9469" max="9469" width="24.5703125" style="2" bestFit="1" customWidth="1"/>
    <col min="9470" max="9470" width="13.5703125" style="2" bestFit="1" customWidth="1"/>
    <col min="9471" max="9471" width="9.140625" style="2" customWidth="1"/>
    <col min="9472" max="9472" width="2" style="2" bestFit="1" customWidth="1"/>
    <col min="9473" max="9473" width="19" style="2" bestFit="1" customWidth="1"/>
    <col min="9474" max="9474" width="2" style="2" bestFit="1" customWidth="1"/>
    <col min="9475" max="9475" width="16.5703125" style="2" customWidth="1"/>
    <col min="9476" max="9476" width="0" style="2" hidden="1" customWidth="1"/>
    <col min="9477" max="9719" width="9.140625" style="2"/>
    <col min="9720" max="9720" width="10.7109375" style="2" bestFit="1" customWidth="1"/>
    <col min="9721" max="9721" width="20" style="2" customWidth="1"/>
    <col min="9722" max="9722" width="6.140625" style="2" customWidth="1"/>
    <col min="9723" max="9723" width="8.140625" style="2" bestFit="1" customWidth="1"/>
    <col min="9724" max="9724" width="22" style="2" bestFit="1" customWidth="1"/>
    <col min="9725" max="9725" width="24.5703125" style="2" bestFit="1" customWidth="1"/>
    <col min="9726" max="9726" width="13.5703125" style="2" bestFit="1" customWidth="1"/>
    <col min="9727" max="9727" width="9.140625" style="2" customWidth="1"/>
    <col min="9728" max="9728" width="2" style="2" bestFit="1" customWidth="1"/>
    <col min="9729" max="9729" width="19" style="2" bestFit="1" customWidth="1"/>
    <col min="9730" max="9730" width="2" style="2" bestFit="1" customWidth="1"/>
    <col min="9731" max="9731" width="16.5703125" style="2" customWidth="1"/>
    <col min="9732" max="9732" width="0" style="2" hidden="1" customWidth="1"/>
    <col min="9733" max="9975" width="9.140625" style="2"/>
    <col min="9976" max="9976" width="10.7109375" style="2" bestFit="1" customWidth="1"/>
    <col min="9977" max="9977" width="20" style="2" customWidth="1"/>
    <col min="9978" max="9978" width="6.140625" style="2" customWidth="1"/>
    <col min="9979" max="9979" width="8.140625" style="2" bestFit="1" customWidth="1"/>
    <col min="9980" max="9980" width="22" style="2" bestFit="1" customWidth="1"/>
    <col min="9981" max="9981" width="24.5703125" style="2" bestFit="1" customWidth="1"/>
    <col min="9982" max="9982" width="13.5703125" style="2" bestFit="1" customWidth="1"/>
    <col min="9983" max="9983" width="9.140625" style="2" customWidth="1"/>
    <col min="9984" max="9984" width="2" style="2" bestFit="1" customWidth="1"/>
    <col min="9985" max="9985" width="19" style="2" bestFit="1" customWidth="1"/>
    <col min="9986" max="9986" width="2" style="2" bestFit="1" customWidth="1"/>
    <col min="9987" max="9987" width="16.5703125" style="2" customWidth="1"/>
    <col min="9988" max="9988" width="0" style="2" hidden="1" customWidth="1"/>
    <col min="9989" max="10231" width="9.140625" style="2"/>
    <col min="10232" max="10232" width="10.7109375" style="2" bestFit="1" customWidth="1"/>
    <col min="10233" max="10233" width="20" style="2" customWidth="1"/>
    <col min="10234" max="10234" width="6.140625" style="2" customWidth="1"/>
    <col min="10235" max="10235" width="8.140625" style="2" bestFit="1" customWidth="1"/>
    <col min="10236" max="10236" width="22" style="2" bestFit="1" customWidth="1"/>
    <col min="10237" max="10237" width="24.5703125" style="2" bestFit="1" customWidth="1"/>
    <col min="10238" max="10238" width="13.5703125" style="2" bestFit="1" customWidth="1"/>
    <col min="10239" max="10239" width="9.140625" style="2" customWidth="1"/>
    <col min="10240" max="10240" width="2" style="2" bestFit="1" customWidth="1"/>
    <col min="10241" max="10241" width="19" style="2" bestFit="1" customWidth="1"/>
    <col min="10242" max="10242" width="2" style="2" bestFit="1" customWidth="1"/>
    <col min="10243" max="10243" width="16.5703125" style="2" customWidth="1"/>
    <col min="10244" max="10244" width="0" style="2" hidden="1" customWidth="1"/>
    <col min="10245" max="10487" width="9.140625" style="2"/>
    <col min="10488" max="10488" width="10.7109375" style="2" bestFit="1" customWidth="1"/>
    <col min="10489" max="10489" width="20" style="2" customWidth="1"/>
    <col min="10490" max="10490" width="6.140625" style="2" customWidth="1"/>
    <col min="10491" max="10491" width="8.140625" style="2" bestFit="1" customWidth="1"/>
    <col min="10492" max="10492" width="22" style="2" bestFit="1" customWidth="1"/>
    <col min="10493" max="10493" width="24.5703125" style="2" bestFit="1" customWidth="1"/>
    <col min="10494" max="10494" width="13.5703125" style="2" bestFit="1" customWidth="1"/>
    <col min="10495" max="10495" width="9.140625" style="2" customWidth="1"/>
    <col min="10496" max="10496" width="2" style="2" bestFit="1" customWidth="1"/>
    <col min="10497" max="10497" width="19" style="2" bestFit="1" customWidth="1"/>
    <col min="10498" max="10498" width="2" style="2" bestFit="1" customWidth="1"/>
    <col min="10499" max="10499" width="16.5703125" style="2" customWidth="1"/>
    <col min="10500" max="10500" width="0" style="2" hidden="1" customWidth="1"/>
    <col min="10501" max="10743" width="9.140625" style="2"/>
    <col min="10744" max="10744" width="10.7109375" style="2" bestFit="1" customWidth="1"/>
    <col min="10745" max="10745" width="20" style="2" customWidth="1"/>
    <col min="10746" max="10746" width="6.140625" style="2" customWidth="1"/>
    <col min="10747" max="10747" width="8.140625" style="2" bestFit="1" customWidth="1"/>
    <col min="10748" max="10748" width="22" style="2" bestFit="1" customWidth="1"/>
    <col min="10749" max="10749" width="24.5703125" style="2" bestFit="1" customWidth="1"/>
    <col min="10750" max="10750" width="13.5703125" style="2" bestFit="1" customWidth="1"/>
    <col min="10751" max="10751" width="9.140625" style="2" customWidth="1"/>
    <col min="10752" max="10752" width="2" style="2" bestFit="1" customWidth="1"/>
    <col min="10753" max="10753" width="19" style="2" bestFit="1" customWidth="1"/>
    <col min="10754" max="10754" width="2" style="2" bestFit="1" customWidth="1"/>
    <col min="10755" max="10755" width="16.5703125" style="2" customWidth="1"/>
    <col min="10756" max="10756" width="0" style="2" hidden="1" customWidth="1"/>
    <col min="10757" max="10999" width="9.140625" style="2"/>
    <col min="11000" max="11000" width="10.7109375" style="2" bestFit="1" customWidth="1"/>
    <col min="11001" max="11001" width="20" style="2" customWidth="1"/>
    <col min="11002" max="11002" width="6.140625" style="2" customWidth="1"/>
    <col min="11003" max="11003" width="8.140625" style="2" bestFit="1" customWidth="1"/>
    <col min="11004" max="11004" width="22" style="2" bestFit="1" customWidth="1"/>
    <col min="11005" max="11005" width="24.5703125" style="2" bestFit="1" customWidth="1"/>
    <col min="11006" max="11006" width="13.5703125" style="2" bestFit="1" customWidth="1"/>
    <col min="11007" max="11007" width="9.140625" style="2" customWidth="1"/>
    <col min="11008" max="11008" width="2" style="2" bestFit="1" customWidth="1"/>
    <col min="11009" max="11009" width="19" style="2" bestFit="1" customWidth="1"/>
    <col min="11010" max="11010" width="2" style="2" bestFit="1" customWidth="1"/>
    <col min="11011" max="11011" width="16.5703125" style="2" customWidth="1"/>
    <col min="11012" max="11012" width="0" style="2" hidden="1" customWidth="1"/>
    <col min="11013" max="11255" width="9.140625" style="2"/>
    <col min="11256" max="11256" width="10.7109375" style="2" bestFit="1" customWidth="1"/>
    <col min="11257" max="11257" width="20" style="2" customWidth="1"/>
    <col min="11258" max="11258" width="6.140625" style="2" customWidth="1"/>
    <col min="11259" max="11259" width="8.140625" style="2" bestFit="1" customWidth="1"/>
    <col min="11260" max="11260" width="22" style="2" bestFit="1" customWidth="1"/>
    <col min="11261" max="11261" width="24.5703125" style="2" bestFit="1" customWidth="1"/>
    <col min="11262" max="11262" width="13.5703125" style="2" bestFit="1" customWidth="1"/>
    <col min="11263" max="11263" width="9.140625" style="2" customWidth="1"/>
    <col min="11264" max="11264" width="2" style="2" bestFit="1" customWidth="1"/>
    <col min="11265" max="11265" width="19" style="2" bestFit="1" customWidth="1"/>
    <col min="11266" max="11266" width="2" style="2" bestFit="1" customWidth="1"/>
    <col min="11267" max="11267" width="16.5703125" style="2" customWidth="1"/>
    <col min="11268" max="11268" width="0" style="2" hidden="1" customWidth="1"/>
    <col min="11269" max="11511" width="9.140625" style="2"/>
    <col min="11512" max="11512" width="10.7109375" style="2" bestFit="1" customWidth="1"/>
    <col min="11513" max="11513" width="20" style="2" customWidth="1"/>
    <col min="11514" max="11514" width="6.140625" style="2" customWidth="1"/>
    <col min="11515" max="11515" width="8.140625" style="2" bestFit="1" customWidth="1"/>
    <col min="11516" max="11516" width="22" style="2" bestFit="1" customWidth="1"/>
    <col min="11517" max="11517" width="24.5703125" style="2" bestFit="1" customWidth="1"/>
    <col min="11518" max="11518" width="13.5703125" style="2" bestFit="1" customWidth="1"/>
    <col min="11519" max="11519" width="9.140625" style="2" customWidth="1"/>
    <col min="11520" max="11520" width="2" style="2" bestFit="1" customWidth="1"/>
    <col min="11521" max="11521" width="19" style="2" bestFit="1" customWidth="1"/>
    <col min="11522" max="11522" width="2" style="2" bestFit="1" customWidth="1"/>
    <col min="11523" max="11523" width="16.5703125" style="2" customWidth="1"/>
    <col min="11524" max="11524" width="0" style="2" hidden="1" customWidth="1"/>
    <col min="11525" max="11767" width="9.140625" style="2"/>
    <col min="11768" max="11768" width="10.7109375" style="2" bestFit="1" customWidth="1"/>
    <col min="11769" max="11769" width="20" style="2" customWidth="1"/>
    <col min="11770" max="11770" width="6.140625" style="2" customWidth="1"/>
    <col min="11771" max="11771" width="8.140625" style="2" bestFit="1" customWidth="1"/>
    <col min="11772" max="11772" width="22" style="2" bestFit="1" customWidth="1"/>
    <col min="11773" max="11773" width="24.5703125" style="2" bestFit="1" customWidth="1"/>
    <col min="11774" max="11774" width="13.5703125" style="2" bestFit="1" customWidth="1"/>
    <col min="11775" max="11775" width="9.140625" style="2" customWidth="1"/>
    <col min="11776" max="11776" width="2" style="2" bestFit="1" customWidth="1"/>
    <col min="11777" max="11777" width="19" style="2" bestFit="1" customWidth="1"/>
    <col min="11778" max="11778" width="2" style="2" bestFit="1" customWidth="1"/>
    <col min="11779" max="11779" width="16.5703125" style="2" customWidth="1"/>
    <col min="11780" max="11780" width="0" style="2" hidden="1" customWidth="1"/>
    <col min="11781" max="12023" width="9.140625" style="2"/>
    <col min="12024" max="12024" width="10.7109375" style="2" bestFit="1" customWidth="1"/>
    <col min="12025" max="12025" width="20" style="2" customWidth="1"/>
    <col min="12026" max="12026" width="6.140625" style="2" customWidth="1"/>
    <col min="12027" max="12027" width="8.140625" style="2" bestFit="1" customWidth="1"/>
    <col min="12028" max="12028" width="22" style="2" bestFit="1" customWidth="1"/>
    <col min="12029" max="12029" width="24.5703125" style="2" bestFit="1" customWidth="1"/>
    <col min="12030" max="12030" width="13.5703125" style="2" bestFit="1" customWidth="1"/>
    <col min="12031" max="12031" width="9.140625" style="2" customWidth="1"/>
    <col min="12032" max="12032" width="2" style="2" bestFit="1" customWidth="1"/>
    <col min="12033" max="12033" width="19" style="2" bestFit="1" customWidth="1"/>
    <col min="12034" max="12034" width="2" style="2" bestFit="1" customWidth="1"/>
    <col min="12035" max="12035" width="16.5703125" style="2" customWidth="1"/>
    <col min="12036" max="12036" width="0" style="2" hidden="1" customWidth="1"/>
    <col min="12037" max="12279" width="9.140625" style="2"/>
    <col min="12280" max="12280" width="10.7109375" style="2" bestFit="1" customWidth="1"/>
    <col min="12281" max="12281" width="20" style="2" customWidth="1"/>
    <col min="12282" max="12282" width="6.140625" style="2" customWidth="1"/>
    <col min="12283" max="12283" width="8.140625" style="2" bestFit="1" customWidth="1"/>
    <col min="12284" max="12284" width="22" style="2" bestFit="1" customWidth="1"/>
    <col min="12285" max="12285" width="24.5703125" style="2" bestFit="1" customWidth="1"/>
    <col min="12286" max="12286" width="13.5703125" style="2" bestFit="1" customWidth="1"/>
    <col min="12287" max="12287" width="9.140625" style="2" customWidth="1"/>
    <col min="12288" max="12288" width="2" style="2" bestFit="1" customWidth="1"/>
    <col min="12289" max="12289" width="19" style="2" bestFit="1" customWidth="1"/>
    <col min="12290" max="12290" width="2" style="2" bestFit="1" customWidth="1"/>
    <col min="12291" max="12291" width="16.5703125" style="2" customWidth="1"/>
    <col min="12292" max="12292" width="0" style="2" hidden="1" customWidth="1"/>
    <col min="12293" max="12535" width="9.140625" style="2"/>
    <col min="12536" max="12536" width="10.7109375" style="2" bestFit="1" customWidth="1"/>
    <col min="12537" max="12537" width="20" style="2" customWidth="1"/>
    <col min="12538" max="12538" width="6.140625" style="2" customWidth="1"/>
    <col min="12539" max="12539" width="8.140625" style="2" bestFit="1" customWidth="1"/>
    <col min="12540" max="12540" width="22" style="2" bestFit="1" customWidth="1"/>
    <col min="12541" max="12541" width="24.5703125" style="2" bestFit="1" customWidth="1"/>
    <col min="12542" max="12542" width="13.5703125" style="2" bestFit="1" customWidth="1"/>
    <col min="12543" max="12543" width="9.140625" style="2" customWidth="1"/>
    <col min="12544" max="12544" width="2" style="2" bestFit="1" customWidth="1"/>
    <col min="12545" max="12545" width="19" style="2" bestFit="1" customWidth="1"/>
    <col min="12546" max="12546" width="2" style="2" bestFit="1" customWidth="1"/>
    <col min="12547" max="12547" width="16.5703125" style="2" customWidth="1"/>
    <col min="12548" max="12548" width="0" style="2" hidden="1" customWidth="1"/>
    <col min="12549" max="12791" width="9.140625" style="2"/>
    <col min="12792" max="12792" width="10.7109375" style="2" bestFit="1" customWidth="1"/>
    <col min="12793" max="12793" width="20" style="2" customWidth="1"/>
    <col min="12794" max="12794" width="6.140625" style="2" customWidth="1"/>
    <col min="12795" max="12795" width="8.140625" style="2" bestFit="1" customWidth="1"/>
    <col min="12796" max="12796" width="22" style="2" bestFit="1" customWidth="1"/>
    <col min="12797" max="12797" width="24.5703125" style="2" bestFit="1" customWidth="1"/>
    <col min="12798" max="12798" width="13.5703125" style="2" bestFit="1" customWidth="1"/>
    <col min="12799" max="12799" width="9.140625" style="2" customWidth="1"/>
    <col min="12800" max="12800" width="2" style="2" bestFit="1" customWidth="1"/>
    <col min="12801" max="12801" width="19" style="2" bestFit="1" customWidth="1"/>
    <col min="12802" max="12802" width="2" style="2" bestFit="1" customWidth="1"/>
    <col min="12803" max="12803" width="16.5703125" style="2" customWidth="1"/>
    <col min="12804" max="12804" width="0" style="2" hidden="1" customWidth="1"/>
    <col min="12805" max="13047" width="9.140625" style="2"/>
    <col min="13048" max="13048" width="10.7109375" style="2" bestFit="1" customWidth="1"/>
    <col min="13049" max="13049" width="20" style="2" customWidth="1"/>
    <col min="13050" max="13050" width="6.140625" style="2" customWidth="1"/>
    <col min="13051" max="13051" width="8.140625" style="2" bestFit="1" customWidth="1"/>
    <col min="13052" max="13052" width="22" style="2" bestFit="1" customWidth="1"/>
    <col min="13053" max="13053" width="24.5703125" style="2" bestFit="1" customWidth="1"/>
    <col min="13054" max="13054" width="13.5703125" style="2" bestFit="1" customWidth="1"/>
    <col min="13055" max="13055" width="9.140625" style="2" customWidth="1"/>
    <col min="13056" max="13056" width="2" style="2" bestFit="1" customWidth="1"/>
    <col min="13057" max="13057" width="19" style="2" bestFit="1" customWidth="1"/>
    <col min="13058" max="13058" width="2" style="2" bestFit="1" customWidth="1"/>
    <col min="13059" max="13059" width="16.5703125" style="2" customWidth="1"/>
    <col min="13060" max="13060" width="0" style="2" hidden="1" customWidth="1"/>
    <col min="13061" max="13303" width="9.140625" style="2"/>
    <col min="13304" max="13304" width="10.7109375" style="2" bestFit="1" customWidth="1"/>
    <col min="13305" max="13305" width="20" style="2" customWidth="1"/>
    <col min="13306" max="13306" width="6.140625" style="2" customWidth="1"/>
    <col min="13307" max="13307" width="8.140625" style="2" bestFit="1" customWidth="1"/>
    <col min="13308" max="13308" width="22" style="2" bestFit="1" customWidth="1"/>
    <col min="13309" max="13309" width="24.5703125" style="2" bestFit="1" customWidth="1"/>
    <col min="13310" max="13310" width="13.5703125" style="2" bestFit="1" customWidth="1"/>
    <col min="13311" max="13311" width="9.140625" style="2" customWidth="1"/>
    <col min="13312" max="13312" width="2" style="2" bestFit="1" customWidth="1"/>
    <col min="13313" max="13313" width="19" style="2" bestFit="1" customWidth="1"/>
    <col min="13314" max="13314" width="2" style="2" bestFit="1" customWidth="1"/>
    <col min="13315" max="13315" width="16.5703125" style="2" customWidth="1"/>
    <col min="13316" max="13316" width="0" style="2" hidden="1" customWidth="1"/>
    <col min="13317" max="13559" width="9.140625" style="2"/>
    <col min="13560" max="13560" width="10.7109375" style="2" bestFit="1" customWidth="1"/>
    <col min="13561" max="13561" width="20" style="2" customWidth="1"/>
    <col min="13562" max="13562" width="6.140625" style="2" customWidth="1"/>
    <col min="13563" max="13563" width="8.140625" style="2" bestFit="1" customWidth="1"/>
    <col min="13564" max="13564" width="22" style="2" bestFit="1" customWidth="1"/>
    <col min="13565" max="13565" width="24.5703125" style="2" bestFit="1" customWidth="1"/>
    <col min="13566" max="13566" width="13.5703125" style="2" bestFit="1" customWidth="1"/>
    <col min="13567" max="13567" width="9.140625" style="2" customWidth="1"/>
    <col min="13568" max="13568" width="2" style="2" bestFit="1" customWidth="1"/>
    <col min="13569" max="13569" width="19" style="2" bestFit="1" customWidth="1"/>
    <col min="13570" max="13570" width="2" style="2" bestFit="1" customWidth="1"/>
    <col min="13571" max="13571" width="16.5703125" style="2" customWidth="1"/>
    <col min="13572" max="13572" width="0" style="2" hidden="1" customWidth="1"/>
    <col min="13573" max="13815" width="9.140625" style="2"/>
    <col min="13816" max="13816" width="10.7109375" style="2" bestFit="1" customWidth="1"/>
    <col min="13817" max="13817" width="20" style="2" customWidth="1"/>
    <col min="13818" max="13818" width="6.140625" style="2" customWidth="1"/>
    <col min="13819" max="13819" width="8.140625" style="2" bestFit="1" customWidth="1"/>
    <col min="13820" max="13820" width="22" style="2" bestFit="1" customWidth="1"/>
    <col min="13821" max="13821" width="24.5703125" style="2" bestFit="1" customWidth="1"/>
    <col min="13822" max="13822" width="13.5703125" style="2" bestFit="1" customWidth="1"/>
    <col min="13823" max="13823" width="9.140625" style="2" customWidth="1"/>
    <col min="13824" max="13824" width="2" style="2" bestFit="1" customWidth="1"/>
    <col min="13825" max="13825" width="19" style="2" bestFit="1" customWidth="1"/>
    <col min="13826" max="13826" width="2" style="2" bestFit="1" customWidth="1"/>
    <col min="13827" max="13827" width="16.5703125" style="2" customWidth="1"/>
    <col min="13828" max="13828" width="0" style="2" hidden="1" customWidth="1"/>
    <col min="13829" max="14071" width="9.140625" style="2"/>
    <col min="14072" max="14072" width="10.7109375" style="2" bestFit="1" customWidth="1"/>
    <col min="14073" max="14073" width="20" style="2" customWidth="1"/>
    <col min="14074" max="14074" width="6.140625" style="2" customWidth="1"/>
    <col min="14075" max="14075" width="8.140625" style="2" bestFit="1" customWidth="1"/>
    <col min="14076" max="14076" width="22" style="2" bestFit="1" customWidth="1"/>
    <col min="14077" max="14077" width="24.5703125" style="2" bestFit="1" customWidth="1"/>
    <col min="14078" max="14078" width="13.5703125" style="2" bestFit="1" customWidth="1"/>
    <col min="14079" max="14079" width="9.140625" style="2" customWidth="1"/>
    <col min="14080" max="14080" width="2" style="2" bestFit="1" customWidth="1"/>
    <col min="14081" max="14081" width="19" style="2" bestFit="1" customWidth="1"/>
    <col min="14082" max="14082" width="2" style="2" bestFit="1" customWidth="1"/>
    <col min="14083" max="14083" width="16.5703125" style="2" customWidth="1"/>
    <col min="14084" max="14084" width="0" style="2" hidden="1" customWidth="1"/>
    <col min="14085" max="14327" width="9.140625" style="2"/>
    <col min="14328" max="14328" width="10.7109375" style="2" bestFit="1" customWidth="1"/>
    <col min="14329" max="14329" width="20" style="2" customWidth="1"/>
    <col min="14330" max="14330" width="6.140625" style="2" customWidth="1"/>
    <col min="14331" max="14331" width="8.140625" style="2" bestFit="1" customWidth="1"/>
    <col min="14332" max="14332" width="22" style="2" bestFit="1" customWidth="1"/>
    <col min="14333" max="14333" width="24.5703125" style="2" bestFit="1" customWidth="1"/>
    <col min="14334" max="14334" width="13.5703125" style="2" bestFit="1" customWidth="1"/>
    <col min="14335" max="14335" width="9.140625" style="2" customWidth="1"/>
    <col min="14336" max="14336" width="2" style="2" bestFit="1" customWidth="1"/>
    <col min="14337" max="14337" width="19" style="2" bestFit="1" customWidth="1"/>
    <col min="14338" max="14338" width="2" style="2" bestFit="1" customWidth="1"/>
    <col min="14339" max="14339" width="16.5703125" style="2" customWidth="1"/>
    <col min="14340" max="14340" width="0" style="2" hidden="1" customWidth="1"/>
    <col min="14341" max="14583" width="9.140625" style="2"/>
    <col min="14584" max="14584" width="10.7109375" style="2" bestFit="1" customWidth="1"/>
    <col min="14585" max="14585" width="20" style="2" customWidth="1"/>
    <col min="14586" max="14586" width="6.140625" style="2" customWidth="1"/>
    <col min="14587" max="14587" width="8.140625" style="2" bestFit="1" customWidth="1"/>
    <col min="14588" max="14588" width="22" style="2" bestFit="1" customWidth="1"/>
    <col min="14589" max="14589" width="24.5703125" style="2" bestFit="1" customWidth="1"/>
    <col min="14590" max="14590" width="13.5703125" style="2" bestFit="1" customWidth="1"/>
    <col min="14591" max="14591" width="9.140625" style="2" customWidth="1"/>
    <col min="14592" max="14592" width="2" style="2" bestFit="1" customWidth="1"/>
    <col min="14593" max="14593" width="19" style="2" bestFit="1" customWidth="1"/>
    <col min="14594" max="14594" width="2" style="2" bestFit="1" customWidth="1"/>
    <col min="14595" max="14595" width="16.5703125" style="2" customWidth="1"/>
    <col min="14596" max="14596" width="0" style="2" hidden="1" customWidth="1"/>
    <col min="14597" max="14839" width="9.140625" style="2"/>
    <col min="14840" max="14840" width="10.7109375" style="2" bestFit="1" customWidth="1"/>
    <col min="14841" max="14841" width="20" style="2" customWidth="1"/>
    <col min="14842" max="14842" width="6.140625" style="2" customWidth="1"/>
    <col min="14843" max="14843" width="8.140625" style="2" bestFit="1" customWidth="1"/>
    <col min="14844" max="14844" width="22" style="2" bestFit="1" customWidth="1"/>
    <col min="14845" max="14845" width="24.5703125" style="2" bestFit="1" customWidth="1"/>
    <col min="14846" max="14846" width="13.5703125" style="2" bestFit="1" customWidth="1"/>
    <col min="14847" max="14847" width="9.140625" style="2" customWidth="1"/>
    <col min="14848" max="14848" width="2" style="2" bestFit="1" customWidth="1"/>
    <col min="14849" max="14849" width="19" style="2" bestFit="1" customWidth="1"/>
    <col min="14850" max="14850" width="2" style="2" bestFit="1" customWidth="1"/>
    <col min="14851" max="14851" width="16.5703125" style="2" customWidth="1"/>
    <col min="14852" max="14852" width="0" style="2" hidden="1" customWidth="1"/>
    <col min="14853" max="15095" width="9.140625" style="2"/>
    <col min="15096" max="15096" width="10.7109375" style="2" bestFit="1" customWidth="1"/>
    <col min="15097" max="15097" width="20" style="2" customWidth="1"/>
    <col min="15098" max="15098" width="6.140625" style="2" customWidth="1"/>
    <col min="15099" max="15099" width="8.140625" style="2" bestFit="1" customWidth="1"/>
    <col min="15100" max="15100" width="22" style="2" bestFit="1" customWidth="1"/>
    <col min="15101" max="15101" width="24.5703125" style="2" bestFit="1" customWidth="1"/>
    <col min="15102" max="15102" width="13.5703125" style="2" bestFit="1" customWidth="1"/>
    <col min="15103" max="15103" width="9.140625" style="2" customWidth="1"/>
    <col min="15104" max="15104" width="2" style="2" bestFit="1" customWidth="1"/>
    <col min="15105" max="15105" width="19" style="2" bestFit="1" customWidth="1"/>
    <col min="15106" max="15106" width="2" style="2" bestFit="1" customWidth="1"/>
    <col min="15107" max="15107" width="16.5703125" style="2" customWidth="1"/>
    <col min="15108" max="15108" width="0" style="2" hidden="1" customWidth="1"/>
    <col min="15109" max="15351" width="9.140625" style="2"/>
    <col min="15352" max="15352" width="10.7109375" style="2" bestFit="1" customWidth="1"/>
    <col min="15353" max="15353" width="20" style="2" customWidth="1"/>
    <col min="15354" max="15354" width="6.140625" style="2" customWidth="1"/>
    <col min="15355" max="15355" width="8.140625" style="2" bestFit="1" customWidth="1"/>
    <col min="15356" max="15356" width="22" style="2" bestFit="1" customWidth="1"/>
    <col min="15357" max="15357" width="24.5703125" style="2" bestFit="1" customWidth="1"/>
    <col min="15358" max="15358" width="13.5703125" style="2" bestFit="1" customWidth="1"/>
    <col min="15359" max="15359" width="9.140625" style="2" customWidth="1"/>
    <col min="15360" max="15360" width="2" style="2" bestFit="1" customWidth="1"/>
    <col min="15361" max="15361" width="19" style="2" bestFit="1" customWidth="1"/>
    <col min="15362" max="15362" width="2" style="2" bestFit="1" customWidth="1"/>
    <col min="15363" max="15363" width="16.5703125" style="2" customWidth="1"/>
    <col min="15364" max="15364" width="0" style="2" hidden="1" customWidth="1"/>
    <col min="15365" max="15607" width="9.140625" style="2"/>
    <col min="15608" max="15608" width="10.7109375" style="2" bestFit="1" customWidth="1"/>
    <col min="15609" max="15609" width="20" style="2" customWidth="1"/>
    <col min="15610" max="15610" width="6.140625" style="2" customWidth="1"/>
    <col min="15611" max="15611" width="8.140625" style="2" bestFit="1" customWidth="1"/>
    <col min="15612" max="15612" width="22" style="2" bestFit="1" customWidth="1"/>
    <col min="15613" max="15613" width="24.5703125" style="2" bestFit="1" customWidth="1"/>
    <col min="15614" max="15614" width="13.5703125" style="2" bestFit="1" customWidth="1"/>
    <col min="15615" max="15615" width="9.140625" style="2" customWidth="1"/>
    <col min="15616" max="15616" width="2" style="2" bestFit="1" customWidth="1"/>
    <col min="15617" max="15617" width="19" style="2" bestFit="1" customWidth="1"/>
    <col min="15618" max="15618" width="2" style="2" bestFit="1" customWidth="1"/>
    <col min="15619" max="15619" width="16.5703125" style="2" customWidth="1"/>
    <col min="15620" max="15620" width="0" style="2" hidden="1" customWidth="1"/>
    <col min="15621" max="15863" width="9.140625" style="2"/>
    <col min="15864" max="15864" width="10.7109375" style="2" bestFit="1" customWidth="1"/>
    <col min="15865" max="15865" width="20" style="2" customWidth="1"/>
    <col min="15866" max="15866" width="6.140625" style="2" customWidth="1"/>
    <col min="15867" max="15867" width="8.140625" style="2" bestFit="1" customWidth="1"/>
    <col min="15868" max="15868" width="22" style="2" bestFit="1" customWidth="1"/>
    <col min="15869" max="15869" width="24.5703125" style="2" bestFit="1" customWidth="1"/>
    <col min="15870" max="15870" width="13.5703125" style="2" bestFit="1" customWidth="1"/>
    <col min="15871" max="15871" width="9.140625" style="2" customWidth="1"/>
    <col min="15872" max="15872" width="2" style="2" bestFit="1" customWidth="1"/>
    <col min="15873" max="15873" width="19" style="2" bestFit="1" customWidth="1"/>
    <col min="15874" max="15874" width="2" style="2" bestFit="1" customWidth="1"/>
    <col min="15875" max="15875" width="16.5703125" style="2" customWidth="1"/>
    <col min="15876" max="15876" width="0" style="2" hidden="1" customWidth="1"/>
    <col min="15877" max="16119" width="9.140625" style="2"/>
    <col min="16120" max="16120" width="10.7109375" style="2" bestFit="1" customWidth="1"/>
    <col min="16121" max="16121" width="20" style="2" customWidth="1"/>
    <col min="16122" max="16122" width="6.140625" style="2" customWidth="1"/>
    <col min="16123" max="16123" width="8.140625" style="2" bestFit="1" customWidth="1"/>
    <col min="16124" max="16124" width="22" style="2" bestFit="1" customWidth="1"/>
    <col min="16125" max="16125" width="24.5703125" style="2" bestFit="1" customWidth="1"/>
    <col min="16126" max="16126" width="13.5703125" style="2" bestFit="1" customWidth="1"/>
    <col min="16127" max="16127" width="9.140625" style="2" customWidth="1"/>
    <col min="16128" max="16128" width="2" style="2" bestFit="1" customWidth="1"/>
    <col min="16129" max="16129" width="19" style="2" bestFit="1" customWidth="1"/>
    <col min="16130" max="16130" width="2" style="2" bestFit="1" customWidth="1"/>
    <col min="16131" max="16131" width="16.5703125" style="2" customWidth="1"/>
    <col min="16132" max="16132" width="0" style="2" hidden="1" customWidth="1"/>
    <col min="16133" max="16380" width="9.140625" style="2"/>
    <col min="16381" max="16384" width="9.140625" style="2" customWidth="1"/>
  </cols>
  <sheetData>
    <row r="1" spans="1:17" ht="40.15" customHeight="1" thickBot="1">
      <c r="A1" s="524" t="s">
        <v>131</v>
      </c>
      <c r="B1" s="524"/>
      <c r="C1" s="523" t="s">
        <v>36</v>
      </c>
      <c r="D1" s="523"/>
      <c r="E1" s="523"/>
      <c r="F1" s="523"/>
      <c r="G1" s="514">
        <v>45062</v>
      </c>
      <c r="H1" s="514"/>
      <c r="I1" s="514"/>
      <c r="J1" s="514"/>
      <c r="K1" s="514"/>
      <c r="L1" s="221"/>
      <c r="M1" s="222"/>
      <c r="N1" s="223"/>
    </row>
    <row r="2" spans="1:17" s="10" customFormat="1" ht="13.15" customHeight="1">
      <c r="A2" s="525" t="s">
        <v>33</v>
      </c>
      <c r="B2" s="527" t="s">
        <v>34</v>
      </c>
      <c r="C2" s="529" t="s">
        <v>0</v>
      </c>
      <c r="D2" s="529" t="s">
        <v>53</v>
      </c>
      <c r="E2" s="529" t="s">
        <v>35</v>
      </c>
      <c r="F2" s="529" t="s">
        <v>54</v>
      </c>
      <c r="G2" s="515" t="s">
        <v>130</v>
      </c>
      <c r="H2" s="556" t="s">
        <v>52</v>
      </c>
      <c r="I2" s="556"/>
      <c r="J2" s="531" t="s">
        <v>4</v>
      </c>
      <c r="K2" s="532"/>
      <c r="L2" s="531" t="s">
        <v>80</v>
      </c>
      <c r="M2" s="557" t="s">
        <v>58</v>
      </c>
      <c r="N2" s="557" t="s">
        <v>95</v>
      </c>
      <c r="O2" s="14"/>
      <c r="P2" s="14"/>
    </row>
    <row r="3" spans="1:17" s="10" customFormat="1" ht="24.6" customHeight="1" thickBot="1">
      <c r="A3" s="526"/>
      <c r="B3" s="528"/>
      <c r="C3" s="530"/>
      <c r="D3" s="530"/>
      <c r="E3" s="530"/>
      <c r="F3" s="530"/>
      <c r="G3" s="516"/>
      <c r="H3" s="224" t="s">
        <v>50</v>
      </c>
      <c r="I3" s="224" t="s">
        <v>51</v>
      </c>
      <c r="J3" s="224" t="s">
        <v>50</v>
      </c>
      <c r="K3" s="224" t="s">
        <v>51</v>
      </c>
      <c r="L3" s="568"/>
      <c r="M3" s="558"/>
      <c r="N3" s="558"/>
      <c r="O3" s="14"/>
      <c r="P3" s="14"/>
    </row>
    <row r="4" spans="1:17" ht="27" customHeight="1">
      <c r="A4" s="564" t="s">
        <v>111</v>
      </c>
      <c r="B4" s="520" t="s">
        <v>15</v>
      </c>
      <c r="C4" s="182">
        <v>910</v>
      </c>
      <c r="D4" s="183" t="s">
        <v>162</v>
      </c>
      <c r="E4" s="319" t="s">
        <v>121</v>
      </c>
      <c r="F4" s="192">
        <f>Количество!E14</f>
        <v>11</v>
      </c>
      <c r="G4" s="321">
        <f>F4/15</f>
        <v>0.73333333333333328</v>
      </c>
      <c r="H4" s="322">
        <v>1</v>
      </c>
      <c r="I4" s="192">
        <v>1</v>
      </c>
      <c r="J4" s="323"/>
      <c r="K4" s="324"/>
      <c r="L4" s="327">
        <v>2</v>
      </c>
      <c r="M4" s="459" t="s">
        <v>204</v>
      </c>
      <c r="N4" s="372"/>
      <c r="O4" s="301"/>
      <c r="P4" s="301"/>
    </row>
    <row r="5" spans="1:17" s="302" customFormat="1" ht="27" customHeight="1">
      <c r="A5" s="565"/>
      <c r="B5" s="521"/>
      <c r="C5" s="184">
        <v>914</v>
      </c>
      <c r="D5" s="185" t="s">
        <v>163</v>
      </c>
      <c r="E5" s="295" t="s">
        <v>71</v>
      </c>
      <c r="F5" s="195">
        <f>Количество!E26</f>
        <v>7</v>
      </c>
      <c r="G5" s="296">
        <f t="shared" ref="G5:G6" si="0">F5/15</f>
        <v>0.46666666666666667</v>
      </c>
      <c r="H5" s="297"/>
      <c r="I5" s="195"/>
      <c r="J5" s="298"/>
      <c r="K5" s="299"/>
      <c r="L5" s="454">
        <v>1</v>
      </c>
      <c r="M5" s="460"/>
      <c r="N5" s="300"/>
      <c r="O5" s="301"/>
      <c r="P5" s="301"/>
    </row>
    <row r="6" spans="1:17" ht="37.15" customHeight="1" thickBot="1">
      <c r="A6" s="565"/>
      <c r="B6" s="522"/>
      <c r="C6" s="186">
        <v>970</v>
      </c>
      <c r="D6" s="187" t="s">
        <v>168</v>
      </c>
      <c r="E6" s="373" t="s">
        <v>74</v>
      </c>
      <c r="F6" s="374">
        <f>Количество!E35</f>
        <v>4</v>
      </c>
      <c r="G6" s="375">
        <f t="shared" si="0"/>
        <v>0.26666666666666666</v>
      </c>
      <c r="H6" s="376"/>
      <c r="I6" s="377"/>
      <c r="J6" s="378"/>
      <c r="K6" s="379"/>
      <c r="L6" s="455">
        <v>1</v>
      </c>
      <c r="M6" s="461"/>
      <c r="N6" s="380"/>
      <c r="O6" s="301"/>
      <c r="P6" s="301"/>
    </row>
    <row r="7" spans="1:17" ht="25.5">
      <c r="A7" s="565"/>
      <c r="B7" s="521" t="s">
        <v>55</v>
      </c>
      <c r="C7" s="188">
        <v>910</v>
      </c>
      <c r="D7" s="189" t="s">
        <v>162</v>
      </c>
      <c r="E7" s="320" t="s">
        <v>121</v>
      </c>
      <c r="F7" s="313">
        <f>Количество!F14</f>
        <v>44</v>
      </c>
      <c r="G7" s="303">
        <f>F7/15</f>
        <v>2.9333333333333331</v>
      </c>
      <c r="H7" s="325"/>
      <c r="I7" s="313"/>
      <c r="J7" s="326"/>
      <c r="K7" s="304"/>
      <c r="L7" s="309">
        <v>3</v>
      </c>
      <c r="M7" s="310"/>
      <c r="N7" s="305"/>
      <c r="O7" s="301"/>
      <c r="P7" s="301"/>
    </row>
    <row r="8" spans="1:17" s="302" customFormat="1" ht="26.45" customHeight="1">
      <c r="A8" s="565"/>
      <c r="B8" s="521"/>
      <c r="C8" s="184">
        <v>914</v>
      </c>
      <c r="D8" s="185" t="s">
        <v>163</v>
      </c>
      <c r="E8" s="295" t="s">
        <v>71</v>
      </c>
      <c r="F8" s="195">
        <f>Количество!F26</f>
        <v>52</v>
      </c>
      <c r="G8" s="303">
        <f t="shared" ref="G8:G54" si="1">F8/15</f>
        <v>3.4666666666666668</v>
      </c>
      <c r="H8" s="297"/>
      <c r="I8" s="195"/>
      <c r="J8" s="298"/>
      <c r="K8" s="299"/>
      <c r="L8" s="454">
        <v>4</v>
      </c>
      <c r="M8" s="460"/>
      <c r="N8" s="300"/>
      <c r="O8" s="301"/>
      <c r="P8" s="301"/>
    </row>
    <row r="9" spans="1:17" ht="27.6" customHeight="1" thickBot="1">
      <c r="A9" s="565"/>
      <c r="B9" s="521"/>
      <c r="C9" s="186">
        <v>970</v>
      </c>
      <c r="D9" s="187" t="s">
        <v>168</v>
      </c>
      <c r="E9" s="373" t="s">
        <v>74</v>
      </c>
      <c r="F9" s="197">
        <f>Количество!F35</f>
        <v>24</v>
      </c>
      <c r="G9" s="375">
        <f t="shared" si="1"/>
        <v>1.6</v>
      </c>
      <c r="H9" s="381"/>
      <c r="I9" s="197"/>
      <c r="J9" s="382"/>
      <c r="K9" s="383"/>
      <c r="L9" s="456">
        <v>2</v>
      </c>
      <c r="M9" s="459"/>
      <c r="N9" s="372"/>
      <c r="O9" s="301"/>
      <c r="P9" s="301"/>
    </row>
    <row r="10" spans="1:17" ht="25.5">
      <c r="A10" s="565"/>
      <c r="B10" s="520" t="s">
        <v>10</v>
      </c>
      <c r="C10" s="182">
        <v>910</v>
      </c>
      <c r="D10" s="183" t="s">
        <v>162</v>
      </c>
      <c r="E10" s="319" t="s">
        <v>121</v>
      </c>
      <c r="F10" s="192">
        <f>Количество!G14</f>
        <v>52</v>
      </c>
      <c r="G10" s="303">
        <f t="shared" si="1"/>
        <v>3.4666666666666668</v>
      </c>
      <c r="H10" s="322">
        <v>1</v>
      </c>
      <c r="I10" s="192">
        <v>1</v>
      </c>
      <c r="J10" s="323"/>
      <c r="K10" s="324"/>
      <c r="L10" s="327">
        <v>5</v>
      </c>
      <c r="M10" s="462" t="s">
        <v>201</v>
      </c>
      <c r="N10" s="384"/>
      <c r="O10" s="301"/>
      <c r="P10" s="301"/>
    </row>
    <row r="11" spans="1:17" s="302" customFormat="1" ht="24.75" customHeight="1">
      <c r="A11" s="565"/>
      <c r="B11" s="521"/>
      <c r="C11" s="184">
        <v>914</v>
      </c>
      <c r="D11" s="185" t="s">
        <v>163</v>
      </c>
      <c r="E11" s="295" t="s">
        <v>71</v>
      </c>
      <c r="F11" s="195">
        <f>Количество!G26</f>
        <v>64</v>
      </c>
      <c r="G11" s="303">
        <f t="shared" si="1"/>
        <v>4.2666666666666666</v>
      </c>
      <c r="H11" s="297">
        <v>1</v>
      </c>
      <c r="I11" s="195">
        <v>1</v>
      </c>
      <c r="J11" s="298"/>
      <c r="K11" s="299"/>
      <c r="L11" s="454">
        <v>5</v>
      </c>
      <c r="M11" s="310" t="s">
        <v>227</v>
      </c>
      <c r="N11" s="300"/>
      <c r="O11" s="301"/>
      <c r="P11" s="301"/>
    </row>
    <row r="12" spans="1:17" ht="24.75" thickBot="1">
      <c r="A12" s="566"/>
      <c r="B12" s="522"/>
      <c r="C12" s="190">
        <v>970</v>
      </c>
      <c r="D12" s="187" t="s">
        <v>168</v>
      </c>
      <c r="E12" s="373" t="s">
        <v>74</v>
      </c>
      <c r="F12" s="377">
        <f>Количество!G35</f>
        <v>45</v>
      </c>
      <c r="G12" s="385">
        <f t="shared" si="1"/>
        <v>3</v>
      </c>
      <c r="H12" s="376"/>
      <c r="I12" s="377"/>
      <c r="J12" s="378"/>
      <c r="K12" s="379"/>
      <c r="L12" s="455">
        <v>3</v>
      </c>
      <c r="M12" s="461"/>
      <c r="N12" s="380"/>
      <c r="O12" s="301"/>
      <c r="P12" s="301"/>
    </row>
    <row r="13" spans="1:17" s="302" customFormat="1" ht="33.75">
      <c r="A13" s="552" t="s">
        <v>143</v>
      </c>
      <c r="B13" s="562" t="s">
        <v>56</v>
      </c>
      <c r="C13" s="188">
        <v>957</v>
      </c>
      <c r="D13" s="189" t="s">
        <v>165</v>
      </c>
      <c r="E13" s="320" t="s">
        <v>185</v>
      </c>
      <c r="F13" s="313">
        <f>Количество!H6+Количество!H7+Количество!H8+Количество!D5</f>
        <v>230</v>
      </c>
      <c r="G13" s="321">
        <f t="shared" si="1"/>
        <v>15.333333333333334</v>
      </c>
      <c r="H13" s="325">
        <v>6</v>
      </c>
      <c r="I13" s="313">
        <v>1</v>
      </c>
      <c r="J13" s="326"/>
      <c r="K13" s="304"/>
      <c r="L13" s="309">
        <v>17</v>
      </c>
      <c r="M13" s="310" t="s">
        <v>224</v>
      </c>
      <c r="N13" s="305"/>
      <c r="O13" s="301"/>
      <c r="P13" s="301"/>
      <c r="Q13" s="243"/>
    </row>
    <row r="14" spans="1:17" s="302" customFormat="1" ht="24">
      <c r="A14" s="553"/>
      <c r="B14" s="563"/>
      <c r="C14" s="184">
        <v>910</v>
      </c>
      <c r="D14" s="185" t="s">
        <v>162</v>
      </c>
      <c r="E14" s="295" t="s">
        <v>116</v>
      </c>
      <c r="F14" s="195">
        <f>Количество!H13</f>
        <v>195</v>
      </c>
      <c r="G14" s="303">
        <f t="shared" si="1"/>
        <v>13</v>
      </c>
      <c r="H14" s="297"/>
      <c r="I14" s="195"/>
      <c r="J14" s="298"/>
      <c r="K14" s="304"/>
      <c r="L14" s="309">
        <v>13</v>
      </c>
      <c r="M14" s="310"/>
      <c r="N14" s="305"/>
      <c r="O14" s="301"/>
      <c r="P14" s="301"/>
      <c r="Q14" s="243"/>
    </row>
    <row r="15" spans="1:17" s="302" customFormat="1" ht="24">
      <c r="A15" s="553"/>
      <c r="B15" s="563"/>
      <c r="C15" s="184">
        <v>901</v>
      </c>
      <c r="D15" s="185" t="s">
        <v>166</v>
      </c>
      <c r="E15" s="295" t="s">
        <v>81</v>
      </c>
      <c r="F15" s="195">
        <f>Количество!H17</f>
        <v>137</v>
      </c>
      <c r="G15" s="303">
        <f t="shared" si="1"/>
        <v>9.1333333333333329</v>
      </c>
      <c r="H15" s="297"/>
      <c r="I15" s="195"/>
      <c r="J15" s="298"/>
      <c r="K15" s="304"/>
      <c r="L15" s="309">
        <v>10</v>
      </c>
      <c r="M15" s="310"/>
      <c r="N15" s="300"/>
      <c r="O15" s="301"/>
      <c r="P15" s="301"/>
      <c r="Q15" s="243"/>
    </row>
    <row r="16" spans="1:17" s="302" customFormat="1" ht="24">
      <c r="A16" s="553"/>
      <c r="B16" s="563"/>
      <c r="C16" s="184">
        <v>902</v>
      </c>
      <c r="D16" s="185" t="s">
        <v>167</v>
      </c>
      <c r="E16" s="306" t="s">
        <v>175</v>
      </c>
      <c r="F16" s="184">
        <f>Количество!H21</f>
        <v>173</v>
      </c>
      <c r="G16" s="303">
        <f t="shared" si="1"/>
        <v>11.533333333333333</v>
      </c>
      <c r="H16" s="297">
        <v>3</v>
      </c>
      <c r="I16" s="184">
        <v>2</v>
      </c>
      <c r="J16" s="298"/>
      <c r="K16" s="304"/>
      <c r="L16" s="309">
        <v>12</v>
      </c>
      <c r="M16" s="310" t="s">
        <v>228</v>
      </c>
      <c r="N16" s="305"/>
      <c r="O16" s="301"/>
      <c r="P16" s="301"/>
    </row>
    <row r="17" spans="1:17" s="302" customFormat="1" ht="24">
      <c r="A17" s="553"/>
      <c r="B17" s="563"/>
      <c r="C17" s="184">
        <v>914</v>
      </c>
      <c r="D17" s="185" t="s">
        <v>163</v>
      </c>
      <c r="E17" s="306" t="s">
        <v>176</v>
      </c>
      <c r="F17" s="184">
        <f>Количество!H25</f>
        <v>139</v>
      </c>
      <c r="G17" s="303">
        <f t="shared" si="1"/>
        <v>9.2666666666666675</v>
      </c>
      <c r="H17" s="297">
        <v>1</v>
      </c>
      <c r="I17" s="195">
        <v>1</v>
      </c>
      <c r="J17" s="298"/>
      <c r="K17" s="304"/>
      <c r="L17" s="309">
        <v>10</v>
      </c>
      <c r="M17" s="310" t="s">
        <v>205</v>
      </c>
      <c r="N17" s="305"/>
      <c r="O17" s="301"/>
    </row>
    <row r="18" spans="1:17" s="302" customFormat="1" ht="28.15" customHeight="1">
      <c r="A18" s="553"/>
      <c r="B18" s="567"/>
      <c r="C18" s="184">
        <v>900</v>
      </c>
      <c r="D18" s="185" t="s">
        <v>164</v>
      </c>
      <c r="E18" s="295" t="s">
        <v>83</v>
      </c>
      <c r="F18" s="197">
        <f>Количество!H34</f>
        <v>148</v>
      </c>
      <c r="G18" s="303">
        <f t="shared" si="1"/>
        <v>9.8666666666666671</v>
      </c>
      <c r="H18" s="297"/>
      <c r="I18" s="297"/>
      <c r="J18" s="382"/>
      <c r="K18" s="195"/>
      <c r="L18" s="309">
        <v>10</v>
      </c>
      <c r="M18" s="310"/>
      <c r="N18" s="305"/>
      <c r="O18" s="301"/>
    </row>
    <row r="19" spans="1:17" s="302" customFormat="1" ht="32.450000000000003" customHeight="1" thickBot="1">
      <c r="A19" s="554"/>
      <c r="B19" s="528"/>
      <c r="C19" s="190">
        <v>970</v>
      </c>
      <c r="D19" s="187" t="s">
        <v>168</v>
      </c>
      <c r="E19" s="373" t="s">
        <v>84</v>
      </c>
      <c r="F19" s="377">
        <f>Количество!H30</f>
        <v>105</v>
      </c>
      <c r="G19" s="303">
        <f t="shared" si="1"/>
        <v>7</v>
      </c>
      <c r="H19" s="376">
        <v>1</v>
      </c>
      <c r="I19" s="377">
        <v>1</v>
      </c>
      <c r="J19" s="378"/>
      <c r="K19" s="387"/>
      <c r="L19" s="392">
        <v>8</v>
      </c>
      <c r="M19" s="472" t="s">
        <v>222</v>
      </c>
      <c r="N19" s="388"/>
      <c r="O19" s="301"/>
    </row>
    <row r="20" spans="1:17" ht="13.9" hidden="1" customHeight="1">
      <c r="A20" s="191" t="s">
        <v>82</v>
      </c>
      <c r="B20" s="520" t="s">
        <v>5</v>
      </c>
      <c r="C20" s="192"/>
      <c r="D20" s="193"/>
      <c r="E20" s="19"/>
      <c r="F20" s="20"/>
      <c r="G20" s="114">
        <f t="shared" si="1"/>
        <v>0</v>
      </c>
      <c r="H20" s="102"/>
      <c r="I20" s="20"/>
      <c r="J20" s="103"/>
      <c r="K20" s="123"/>
      <c r="L20" s="392">
        <v>20</v>
      </c>
      <c r="M20" s="126"/>
      <c r="N20" s="126"/>
      <c r="P20" s="2"/>
    </row>
    <row r="21" spans="1:17" ht="13.9" hidden="1" customHeight="1">
      <c r="A21" s="194"/>
      <c r="B21" s="521"/>
      <c r="C21" s="195"/>
      <c r="D21" s="196"/>
      <c r="E21" s="21"/>
      <c r="F21" s="22"/>
      <c r="G21" s="114">
        <f t="shared" si="1"/>
        <v>0</v>
      </c>
      <c r="H21" s="106"/>
      <c r="I21" s="22"/>
      <c r="J21" s="107"/>
      <c r="K21" s="123"/>
      <c r="L21" s="392">
        <v>20</v>
      </c>
      <c r="M21" s="127"/>
      <c r="N21" s="127"/>
      <c r="P21" s="2"/>
    </row>
    <row r="22" spans="1:17" ht="13.9" hidden="1" customHeight="1">
      <c r="A22" s="194"/>
      <c r="B22" s="521"/>
      <c r="C22" s="195"/>
      <c r="D22" s="196"/>
      <c r="E22" s="21"/>
      <c r="F22" s="22"/>
      <c r="G22" s="114">
        <f t="shared" si="1"/>
        <v>0</v>
      </c>
      <c r="H22" s="106"/>
      <c r="I22" s="22"/>
      <c r="J22" s="107"/>
      <c r="K22" s="123"/>
      <c r="L22" s="392">
        <v>20</v>
      </c>
      <c r="M22" s="127"/>
      <c r="N22" s="127"/>
      <c r="P22" s="2"/>
    </row>
    <row r="23" spans="1:17" ht="13.9" hidden="1" customHeight="1">
      <c r="A23" s="194"/>
      <c r="B23" s="521"/>
      <c r="C23" s="195"/>
      <c r="D23" s="196"/>
      <c r="E23" s="21"/>
      <c r="F23" s="22"/>
      <c r="G23" s="114">
        <f t="shared" si="1"/>
        <v>0</v>
      </c>
      <c r="H23" s="106"/>
      <c r="I23" s="22"/>
      <c r="J23" s="107"/>
      <c r="K23" s="123"/>
      <c r="L23" s="392">
        <v>20</v>
      </c>
      <c r="M23" s="127"/>
      <c r="N23" s="127"/>
      <c r="P23" s="2"/>
    </row>
    <row r="24" spans="1:17" ht="13.9" hidden="1" customHeight="1">
      <c r="A24" s="194"/>
      <c r="B24" s="521"/>
      <c r="C24" s="195"/>
      <c r="D24" s="196"/>
      <c r="E24" s="21"/>
      <c r="F24" s="22"/>
      <c r="G24" s="114">
        <f t="shared" si="1"/>
        <v>0</v>
      </c>
      <c r="H24" s="106"/>
      <c r="I24" s="22"/>
      <c r="J24" s="107"/>
      <c r="K24" s="123"/>
      <c r="L24" s="392">
        <v>20</v>
      </c>
      <c r="M24" s="127"/>
      <c r="N24" s="127"/>
      <c r="P24" s="2"/>
    </row>
    <row r="25" spans="1:17" ht="13.9" hidden="1" customHeight="1">
      <c r="A25" s="194"/>
      <c r="B25" s="521"/>
      <c r="C25" s="197"/>
      <c r="D25" s="198"/>
      <c r="E25" s="21"/>
      <c r="F25" s="23"/>
      <c r="G25" s="114">
        <f t="shared" si="1"/>
        <v>0</v>
      </c>
      <c r="H25" s="119"/>
      <c r="I25" s="23"/>
      <c r="J25" s="120"/>
      <c r="K25" s="123"/>
      <c r="L25" s="392">
        <v>20</v>
      </c>
      <c r="M25" s="127"/>
      <c r="N25" s="127"/>
      <c r="P25" s="2"/>
    </row>
    <row r="26" spans="1:17" ht="14.45" hidden="1" customHeight="1" thickBot="1">
      <c r="A26" s="194"/>
      <c r="B26" s="521"/>
      <c r="C26" s="197"/>
      <c r="D26" s="198"/>
      <c r="E26" s="39"/>
      <c r="F26" s="23"/>
      <c r="G26" s="122">
        <f t="shared" si="1"/>
        <v>0</v>
      </c>
      <c r="H26" s="128"/>
      <c r="I26" s="129"/>
      <c r="J26" s="120"/>
      <c r="K26" s="123"/>
      <c r="L26" s="457">
        <v>20</v>
      </c>
      <c r="M26" s="130"/>
      <c r="N26" s="130"/>
      <c r="P26" s="2"/>
    </row>
    <row r="27" spans="1:17" ht="33.75">
      <c r="A27" s="552" t="s">
        <v>144</v>
      </c>
      <c r="B27" s="520" t="s">
        <v>6</v>
      </c>
      <c r="C27" s="182">
        <v>957</v>
      </c>
      <c r="D27" s="183" t="s">
        <v>165</v>
      </c>
      <c r="E27" s="319" t="s">
        <v>117</v>
      </c>
      <c r="F27" s="192">
        <f>Количество!I9</f>
        <v>128</v>
      </c>
      <c r="G27" s="321">
        <f t="shared" si="1"/>
        <v>8.5333333333333332</v>
      </c>
      <c r="H27" s="322">
        <v>5</v>
      </c>
      <c r="I27" s="192">
        <v>1</v>
      </c>
      <c r="J27" s="323"/>
      <c r="K27" s="324"/>
      <c r="L27" s="327">
        <v>10</v>
      </c>
      <c r="M27" s="462" t="s">
        <v>225</v>
      </c>
      <c r="N27" s="389"/>
      <c r="P27" s="2"/>
    </row>
    <row r="28" spans="1:17" ht="24">
      <c r="A28" s="553"/>
      <c r="B28" s="521"/>
      <c r="C28" s="184">
        <v>910</v>
      </c>
      <c r="D28" s="185" t="s">
        <v>162</v>
      </c>
      <c r="E28" s="295" t="s">
        <v>118</v>
      </c>
      <c r="F28" s="195">
        <f>Количество!I13</f>
        <v>118</v>
      </c>
      <c r="G28" s="303">
        <f t="shared" si="1"/>
        <v>7.8666666666666663</v>
      </c>
      <c r="H28" s="297"/>
      <c r="I28" s="195"/>
      <c r="J28" s="298"/>
      <c r="K28" s="304"/>
      <c r="L28" s="309">
        <v>8</v>
      </c>
      <c r="M28" s="310"/>
      <c r="N28" s="390"/>
      <c r="P28" s="2"/>
    </row>
    <row r="29" spans="1:17" ht="33.75">
      <c r="A29" s="553"/>
      <c r="B29" s="521"/>
      <c r="C29" s="184">
        <v>902</v>
      </c>
      <c r="D29" s="185" t="s">
        <v>167</v>
      </c>
      <c r="E29" s="306" t="s">
        <v>175</v>
      </c>
      <c r="F29" s="195">
        <f>Количество!I21</f>
        <v>98</v>
      </c>
      <c r="G29" s="303">
        <f t="shared" si="1"/>
        <v>6.5333333333333332</v>
      </c>
      <c r="H29" s="297">
        <v>4</v>
      </c>
      <c r="I29" s="184">
        <v>2</v>
      </c>
      <c r="J29" s="298"/>
      <c r="K29" s="304"/>
      <c r="L29" s="309">
        <v>9</v>
      </c>
      <c r="M29" s="310" t="s">
        <v>212</v>
      </c>
      <c r="N29" s="390"/>
      <c r="P29" s="2"/>
      <c r="Q29" s="555"/>
    </row>
    <row r="30" spans="1:17" ht="24">
      <c r="A30" s="553"/>
      <c r="B30" s="521"/>
      <c r="C30" s="184">
        <v>914</v>
      </c>
      <c r="D30" s="185" t="s">
        <v>163</v>
      </c>
      <c r="E30" s="306" t="s">
        <v>213</v>
      </c>
      <c r="F30" s="195">
        <f>Количество!I17+Количество!I25</f>
        <v>154</v>
      </c>
      <c r="G30" s="303">
        <f t="shared" si="1"/>
        <v>10.266666666666667</v>
      </c>
      <c r="H30" s="297">
        <v>1</v>
      </c>
      <c r="I30" s="195">
        <v>1</v>
      </c>
      <c r="J30" s="298"/>
      <c r="K30" s="304"/>
      <c r="L30" s="309">
        <v>5</v>
      </c>
      <c r="M30" s="310"/>
      <c r="N30" s="390"/>
      <c r="P30" s="2"/>
      <c r="Q30" s="555"/>
    </row>
    <row r="31" spans="1:17" ht="25.5" customHeight="1" thickBot="1">
      <c r="A31" s="553"/>
      <c r="B31" s="522"/>
      <c r="C31" s="190">
        <v>970</v>
      </c>
      <c r="D31" s="187" t="s">
        <v>168</v>
      </c>
      <c r="E31" s="391" t="s">
        <v>74</v>
      </c>
      <c r="F31" s="377">
        <f>Количество!I35</f>
        <v>115</v>
      </c>
      <c r="G31" s="447">
        <f t="shared" si="1"/>
        <v>7.666666666666667</v>
      </c>
      <c r="H31" s="376"/>
      <c r="I31" s="377"/>
      <c r="J31" s="378"/>
      <c r="K31" s="387"/>
      <c r="L31" s="392">
        <v>8</v>
      </c>
      <c r="M31" s="393"/>
      <c r="N31" s="394"/>
      <c r="P31" s="2"/>
      <c r="Q31" s="555"/>
    </row>
    <row r="32" spans="1:17" ht="23.45" customHeight="1">
      <c r="A32" s="553"/>
      <c r="B32" s="521" t="s">
        <v>5</v>
      </c>
      <c r="C32" s="188">
        <v>957</v>
      </c>
      <c r="D32" s="189" t="s">
        <v>165</v>
      </c>
      <c r="E32" s="320" t="s">
        <v>117</v>
      </c>
      <c r="F32" s="313">
        <f>Количество!J9</f>
        <v>102</v>
      </c>
      <c r="G32" s="303">
        <f t="shared" ref="G32:G35" si="2">F32/15</f>
        <v>6.8</v>
      </c>
      <c r="H32" s="325">
        <v>1</v>
      </c>
      <c r="I32" s="313">
        <v>1</v>
      </c>
      <c r="J32" s="326"/>
      <c r="K32" s="304"/>
      <c r="L32" s="309">
        <v>8</v>
      </c>
      <c r="M32" s="310" t="s">
        <v>201</v>
      </c>
      <c r="N32" s="310"/>
      <c r="P32" s="2"/>
      <c r="Q32" s="555"/>
    </row>
    <row r="33" spans="1:17" ht="24">
      <c r="A33" s="553"/>
      <c r="B33" s="521"/>
      <c r="C33" s="184">
        <v>910</v>
      </c>
      <c r="D33" s="185" t="s">
        <v>162</v>
      </c>
      <c r="E33" s="295" t="s">
        <v>118</v>
      </c>
      <c r="F33" s="195">
        <f>Количество!J13</f>
        <v>77</v>
      </c>
      <c r="G33" s="303">
        <f t="shared" si="2"/>
        <v>5.1333333333333337</v>
      </c>
      <c r="H33" s="297"/>
      <c r="I33" s="195"/>
      <c r="J33" s="298"/>
      <c r="K33" s="304"/>
      <c r="L33" s="309">
        <v>6</v>
      </c>
      <c r="M33" s="310"/>
      <c r="N33" s="305"/>
      <c r="P33" s="2"/>
      <c r="Q33" s="555"/>
    </row>
    <row r="34" spans="1:17" ht="24">
      <c r="A34" s="553"/>
      <c r="B34" s="521"/>
      <c r="C34" s="184">
        <v>901</v>
      </c>
      <c r="D34" s="185" t="s">
        <v>166</v>
      </c>
      <c r="E34" s="311" t="s">
        <v>71</v>
      </c>
      <c r="F34" s="195">
        <f>Количество!J26</f>
        <v>196</v>
      </c>
      <c r="G34" s="303">
        <f t="shared" si="2"/>
        <v>13.066666666666666</v>
      </c>
      <c r="H34" s="297"/>
      <c r="I34" s="195"/>
      <c r="J34" s="298"/>
      <c r="K34" s="304"/>
      <c r="L34" s="309">
        <v>14</v>
      </c>
      <c r="M34" s="310"/>
      <c r="N34" s="305"/>
      <c r="P34" s="2"/>
      <c r="Q34" s="281"/>
    </row>
    <row r="35" spans="1:17" ht="24.75" thickBot="1">
      <c r="A35" s="554"/>
      <c r="B35" s="522"/>
      <c r="C35" s="186">
        <v>900</v>
      </c>
      <c r="D35" s="199" t="s">
        <v>164</v>
      </c>
      <c r="E35" s="391" t="s">
        <v>74</v>
      </c>
      <c r="F35" s="395">
        <f>Количество!J35</f>
        <v>138</v>
      </c>
      <c r="G35" s="303">
        <f t="shared" si="2"/>
        <v>9.1999999999999993</v>
      </c>
      <c r="H35" s="396">
        <v>1</v>
      </c>
      <c r="I35" s="395">
        <v>1</v>
      </c>
      <c r="J35" s="397"/>
      <c r="K35" s="386"/>
      <c r="L35" s="457">
        <v>10</v>
      </c>
      <c r="M35" s="472" t="s">
        <v>222</v>
      </c>
      <c r="N35" s="398"/>
      <c r="P35" s="2"/>
    </row>
    <row r="36" spans="1:17" ht="23.45" customHeight="1">
      <c r="A36" s="540" t="s">
        <v>145</v>
      </c>
      <c r="B36" s="533" t="s">
        <v>11</v>
      </c>
      <c r="C36" s="182">
        <v>957</v>
      </c>
      <c r="D36" s="183" t="s">
        <v>165</v>
      </c>
      <c r="E36" s="328" t="s">
        <v>121</v>
      </c>
      <c r="F36" s="192">
        <f>Количество!K14</f>
        <v>66</v>
      </c>
      <c r="G36" s="321">
        <f t="shared" si="1"/>
        <v>4.4000000000000004</v>
      </c>
      <c r="H36" s="329"/>
      <c r="I36" s="192"/>
      <c r="J36" s="323"/>
      <c r="K36" s="324"/>
      <c r="L36" s="327">
        <v>5</v>
      </c>
      <c r="M36" s="462"/>
      <c r="N36" s="384"/>
      <c r="O36" s="301"/>
      <c r="P36" s="302"/>
    </row>
    <row r="37" spans="1:17" s="302" customFormat="1" ht="24">
      <c r="A37" s="541"/>
      <c r="B37" s="534"/>
      <c r="C37" s="184">
        <v>902</v>
      </c>
      <c r="D37" s="185" t="s">
        <v>167</v>
      </c>
      <c r="E37" s="311" t="s">
        <v>71</v>
      </c>
      <c r="F37" s="195">
        <f>Количество!K26</f>
        <v>68</v>
      </c>
      <c r="G37" s="303">
        <f t="shared" si="1"/>
        <v>4.5333333333333332</v>
      </c>
      <c r="H37" s="312"/>
      <c r="I37" s="195"/>
      <c r="J37" s="298"/>
      <c r="K37" s="304"/>
      <c r="L37" s="309">
        <v>6</v>
      </c>
      <c r="M37" s="310"/>
      <c r="N37" s="305"/>
      <c r="O37" s="301"/>
    </row>
    <row r="38" spans="1:17" ht="24.75" thickBot="1">
      <c r="A38" s="541"/>
      <c r="B38" s="535"/>
      <c r="C38" s="186">
        <v>900</v>
      </c>
      <c r="D38" s="199" t="s">
        <v>164</v>
      </c>
      <c r="E38" s="391" t="s">
        <v>74</v>
      </c>
      <c r="F38" s="377">
        <f>Количество!K35</f>
        <v>28</v>
      </c>
      <c r="G38" s="385">
        <f t="shared" si="1"/>
        <v>1.8666666666666667</v>
      </c>
      <c r="H38" s="376">
        <v>1</v>
      </c>
      <c r="I38" s="377">
        <v>1</v>
      </c>
      <c r="J38" s="378"/>
      <c r="K38" s="387"/>
      <c r="L38" s="392">
        <v>3</v>
      </c>
      <c r="M38" s="472" t="s">
        <v>222</v>
      </c>
      <c r="N38" s="388"/>
      <c r="O38" s="301"/>
      <c r="P38" s="302"/>
    </row>
    <row r="39" spans="1:17" ht="25.5">
      <c r="A39" s="541"/>
      <c r="B39" s="520" t="s">
        <v>8</v>
      </c>
      <c r="C39" s="188">
        <v>910</v>
      </c>
      <c r="D39" s="185" t="s">
        <v>162</v>
      </c>
      <c r="E39" s="330" t="s">
        <v>121</v>
      </c>
      <c r="F39" s="313">
        <f>Количество!L14</f>
        <v>128</v>
      </c>
      <c r="G39" s="321">
        <f t="shared" si="1"/>
        <v>8.5333333333333332</v>
      </c>
      <c r="H39" s="325">
        <v>1</v>
      </c>
      <c r="I39" s="313">
        <v>1</v>
      </c>
      <c r="J39" s="326"/>
      <c r="K39" s="304"/>
      <c r="L39" s="309">
        <v>10</v>
      </c>
      <c r="M39" s="310" t="s">
        <v>202</v>
      </c>
      <c r="N39" s="305"/>
      <c r="O39" s="301"/>
      <c r="P39" s="302"/>
    </row>
    <row r="40" spans="1:17" s="302" customFormat="1" ht="24">
      <c r="A40" s="541"/>
      <c r="B40" s="521"/>
      <c r="C40" s="184">
        <v>902</v>
      </c>
      <c r="D40" s="185" t="s">
        <v>167</v>
      </c>
      <c r="E40" s="311" t="s">
        <v>71</v>
      </c>
      <c r="F40" s="195">
        <f>Количество!L26</f>
        <v>84</v>
      </c>
      <c r="G40" s="303">
        <f t="shared" si="1"/>
        <v>5.6</v>
      </c>
      <c r="H40" s="297">
        <v>2</v>
      </c>
      <c r="I40" s="184">
        <v>1</v>
      </c>
      <c r="J40" s="298"/>
      <c r="K40" s="304"/>
      <c r="L40" s="309">
        <v>6</v>
      </c>
      <c r="M40" s="310" t="s">
        <v>207</v>
      </c>
      <c r="N40" s="305"/>
      <c r="O40" s="301"/>
    </row>
    <row r="41" spans="1:17" ht="24.75" thickBot="1">
      <c r="A41" s="542"/>
      <c r="B41" s="522"/>
      <c r="C41" s="186">
        <v>900</v>
      </c>
      <c r="D41" s="199" t="s">
        <v>164</v>
      </c>
      <c r="E41" s="391" t="s">
        <v>74</v>
      </c>
      <c r="F41" s="377">
        <f>Количество!L35</f>
        <v>43</v>
      </c>
      <c r="G41" s="385">
        <f t="shared" si="1"/>
        <v>2.8666666666666667</v>
      </c>
      <c r="H41" s="376"/>
      <c r="I41" s="377"/>
      <c r="J41" s="378"/>
      <c r="K41" s="387"/>
      <c r="L41" s="392">
        <v>3</v>
      </c>
      <c r="M41" s="393"/>
      <c r="N41" s="388"/>
      <c r="O41" s="301"/>
      <c r="P41" s="302"/>
    </row>
    <row r="42" spans="1:17" ht="23.45" customHeight="1">
      <c r="A42" s="517" t="s">
        <v>146</v>
      </c>
      <c r="B42" s="520" t="s">
        <v>7</v>
      </c>
      <c r="C42" s="182">
        <v>957</v>
      </c>
      <c r="D42" s="183" t="s">
        <v>165</v>
      </c>
      <c r="E42" s="328" t="s">
        <v>121</v>
      </c>
      <c r="F42" s="192">
        <f>Количество!M14</f>
        <v>165</v>
      </c>
      <c r="G42" s="321">
        <f t="shared" si="1"/>
        <v>11</v>
      </c>
      <c r="H42" s="322">
        <v>3</v>
      </c>
      <c r="I42" s="192">
        <v>1</v>
      </c>
      <c r="J42" s="323"/>
      <c r="K42" s="324"/>
      <c r="L42" s="327">
        <v>12</v>
      </c>
      <c r="M42" s="310" t="s">
        <v>226</v>
      </c>
      <c r="N42" s="305"/>
      <c r="P42" s="2"/>
    </row>
    <row r="43" spans="1:17" s="302" customFormat="1" ht="24">
      <c r="A43" s="518"/>
      <c r="B43" s="521"/>
      <c r="C43" s="184">
        <v>901</v>
      </c>
      <c r="D43" s="185" t="s">
        <v>166</v>
      </c>
      <c r="E43" s="311" t="s">
        <v>71</v>
      </c>
      <c r="F43" s="195">
        <f>Количество!M26</f>
        <v>187</v>
      </c>
      <c r="G43" s="303">
        <f t="shared" si="1"/>
        <v>12.466666666666667</v>
      </c>
      <c r="H43" s="297">
        <v>1</v>
      </c>
      <c r="I43" s="195">
        <v>1</v>
      </c>
      <c r="J43" s="298"/>
      <c r="K43" s="304"/>
      <c r="L43" s="309">
        <v>12</v>
      </c>
      <c r="M43" s="310" t="s">
        <v>208</v>
      </c>
      <c r="N43" s="305"/>
      <c r="O43" s="301"/>
    </row>
    <row r="44" spans="1:17" ht="24.75" thickBot="1">
      <c r="A44" s="519"/>
      <c r="B44" s="522"/>
      <c r="C44" s="190">
        <v>970</v>
      </c>
      <c r="D44" s="187" t="s">
        <v>168</v>
      </c>
      <c r="E44" s="311" t="s">
        <v>74</v>
      </c>
      <c r="F44" s="377">
        <f>Количество!M35</f>
        <v>96</v>
      </c>
      <c r="G44" s="385">
        <f t="shared" si="1"/>
        <v>6.4</v>
      </c>
      <c r="H44" s="376">
        <v>1</v>
      </c>
      <c r="I44" s="377">
        <v>1</v>
      </c>
      <c r="J44" s="378"/>
      <c r="K44" s="387"/>
      <c r="L44" s="392">
        <v>8</v>
      </c>
      <c r="M44" s="472" t="s">
        <v>222</v>
      </c>
      <c r="N44" s="388"/>
      <c r="P44" s="2"/>
    </row>
    <row r="45" spans="1:17" ht="25.5">
      <c r="A45" s="517" t="s">
        <v>147</v>
      </c>
      <c r="B45" s="533" t="s">
        <v>124</v>
      </c>
      <c r="C45" s="182">
        <v>910</v>
      </c>
      <c r="D45" s="183" t="s">
        <v>162</v>
      </c>
      <c r="E45" s="328" t="s">
        <v>121</v>
      </c>
      <c r="F45" s="192">
        <f>Количество!N14</f>
        <v>49</v>
      </c>
      <c r="G45" s="321">
        <f t="shared" si="1"/>
        <v>3.2666666666666666</v>
      </c>
      <c r="H45" s="322"/>
      <c r="I45" s="192"/>
      <c r="J45" s="323"/>
      <c r="K45" s="324"/>
      <c r="L45" s="327">
        <v>4</v>
      </c>
      <c r="M45" s="462"/>
      <c r="N45" s="384"/>
      <c r="O45" s="301"/>
      <c r="P45" s="301"/>
    </row>
    <row r="46" spans="1:17" s="302" customFormat="1" ht="24">
      <c r="A46" s="518"/>
      <c r="B46" s="534"/>
      <c r="C46" s="184">
        <v>901</v>
      </c>
      <c r="D46" s="185" t="s">
        <v>166</v>
      </c>
      <c r="E46" s="311" t="s">
        <v>71</v>
      </c>
      <c r="F46" s="195">
        <f>Количество!N26+1</f>
        <v>89</v>
      </c>
      <c r="G46" s="303">
        <f t="shared" si="1"/>
        <v>5.9333333333333336</v>
      </c>
      <c r="H46" s="297"/>
      <c r="I46" s="195"/>
      <c r="J46" s="298"/>
      <c r="K46" s="304"/>
      <c r="L46" s="309">
        <v>7</v>
      </c>
      <c r="M46" s="310" t="s">
        <v>193</v>
      </c>
      <c r="N46" s="467"/>
      <c r="O46" s="301"/>
      <c r="P46" s="301"/>
    </row>
    <row r="47" spans="1:17" ht="24.75" thickBot="1">
      <c r="A47" s="518"/>
      <c r="B47" s="535"/>
      <c r="C47" s="190">
        <v>970</v>
      </c>
      <c r="D47" s="187" t="s">
        <v>168</v>
      </c>
      <c r="E47" s="391" t="s">
        <v>74</v>
      </c>
      <c r="F47" s="377">
        <f>Количество!N35</f>
        <v>40</v>
      </c>
      <c r="G47" s="385">
        <f t="shared" si="1"/>
        <v>2.6666666666666665</v>
      </c>
      <c r="H47" s="376"/>
      <c r="I47" s="377"/>
      <c r="J47" s="399"/>
      <c r="K47" s="387"/>
      <c r="L47" s="392">
        <v>3</v>
      </c>
      <c r="M47" s="393"/>
      <c r="N47" s="388"/>
      <c r="O47" s="301"/>
      <c r="P47" s="301"/>
    </row>
    <row r="48" spans="1:17" ht="25.5">
      <c r="A48" s="518"/>
      <c r="B48" s="533" t="s">
        <v>9</v>
      </c>
      <c r="C48" s="182">
        <v>910</v>
      </c>
      <c r="D48" s="183" t="s">
        <v>162</v>
      </c>
      <c r="E48" s="328" t="s">
        <v>121</v>
      </c>
      <c r="F48" s="192">
        <f>Количество!Q14</f>
        <v>68</v>
      </c>
      <c r="G48" s="321">
        <f t="shared" si="1"/>
        <v>4.5333333333333332</v>
      </c>
      <c r="H48" s="322">
        <v>1</v>
      </c>
      <c r="I48" s="192">
        <v>1</v>
      </c>
      <c r="J48" s="323"/>
      <c r="K48" s="324"/>
      <c r="L48" s="327">
        <v>6</v>
      </c>
      <c r="M48" s="462" t="s">
        <v>201</v>
      </c>
      <c r="N48" s="384"/>
      <c r="O48" s="301"/>
      <c r="P48" s="301"/>
    </row>
    <row r="49" spans="1:16" s="302" customFormat="1" ht="24">
      <c r="A49" s="518"/>
      <c r="B49" s="534"/>
      <c r="C49" s="184">
        <v>901</v>
      </c>
      <c r="D49" s="185" t="s">
        <v>166</v>
      </c>
      <c r="E49" s="311" t="s">
        <v>71</v>
      </c>
      <c r="F49" s="195">
        <f>Количество!Q26</f>
        <v>66</v>
      </c>
      <c r="G49" s="303">
        <f t="shared" si="1"/>
        <v>4.4000000000000004</v>
      </c>
      <c r="H49" s="297">
        <v>1</v>
      </c>
      <c r="I49" s="195">
        <v>1</v>
      </c>
      <c r="J49" s="298"/>
      <c r="K49" s="304"/>
      <c r="L49" s="309">
        <v>5</v>
      </c>
      <c r="M49" s="310" t="s">
        <v>206</v>
      </c>
      <c r="N49" s="300"/>
      <c r="O49" s="301"/>
      <c r="P49" s="301"/>
    </row>
    <row r="50" spans="1:16" ht="24.75" thickBot="1">
      <c r="A50" s="519"/>
      <c r="B50" s="535"/>
      <c r="C50" s="190">
        <v>970</v>
      </c>
      <c r="D50" s="187" t="s">
        <v>168</v>
      </c>
      <c r="E50" s="391" t="s">
        <v>74</v>
      </c>
      <c r="F50" s="377">
        <f>Количество!Q35</f>
        <v>49</v>
      </c>
      <c r="G50" s="375">
        <f t="shared" si="1"/>
        <v>3.2666666666666666</v>
      </c>
      <c r="H50" s="376"/>
      <c r="I50" s="377"/>
      <c r="J50" s="378"/>
      <c r="K50" s="387"/>
      <c r="L50" s="392">
        <v>4</v>
      </c>
      <c r="M50" s="393"/>
      <c r="N50" s="388"/>
      <c r="O50" s="301"/>
      <c r="P50" s="301"/>
    </row>
    <row r="51" spans="1:16" ht="23.45" customHeight="1">
      <c r="A51" s="517" t="s">
        <v>148</v>
      </c>
      <c r="B51" s="527" t="s">
        <v>128</v>
      </c>
      <c r="C51" s="182">
        <v>957</v>
      </c>
      <c r="D51" s="183" t="s">
        <v>165</v>
      </c>
      <c r="E51" s="328" t="s">
        <v>121</v>
      </c>
      <c r="F51" s="192">
        <f>Количество!R14</f>
        <v>49</v>
      </c>
      <c r="G51" s="303">
        <f t="shared" si="1"/>
        <v>3.2666666666666666</v>
      </c>
      <c r="H51" s="322"/>
      <c r="I51" s="192"/>
      <c r="J51" s="331"/>
      <c r="K51" s="324"/>
      <c r="L51" s="327" t="s">
        <v>115</v>
      </c>
      <c r="M51" s="462"/>
      <c r="N51" s="384"/>
      <c r="O51" s="301"/>
      <c r="P51" s="301"/>
    </row>
    <row r="52" spans="1:16" s="302" customFormat="1" ht="24">
      <c r="A52" s="518"/>
      <c r="B52" s="563"/>
      <c r="C52" s="184">
        <v>901</v>
      </c>
      <c r="D52" s="185" t="s">
        <v>166</v>
      </c>
      <c r="E52" s="311" t="s">
        <v>179</v>
      </c>
      <c r="F52" s="195">
        <f>Количество!R23+Количество!R20+Количество!R18+Количество!R16</f>
        <v>46</v>
      </c>
      <c r="G52" s="303">
        <f t="shared" si="1"/>
        <v>3.0666666666666669</v>
      </c>
      <c r="H52" s="297"/>
      <c r="I52" s="195"/>
      <c r="J52" s="298"/>
      <c r="K52" s="299"/>
      <c r="L52" s="454" t="s">
        <v>112</v>
      </c>
      <c r="M52" s="310"/>
      <c r="N52" s="305"/>
      <c r="O52" s="301"/>
      <c r="P52" s="301"/>
    </row>
    <row r="53" spans="1:16" s="302" customFormat="1" ht="24">
      <c r="A53" s="518"/>
      <c r="B53" s="563"/>
      <c r="C53" s="184">
        <v>902</v>
      </c>
      <c r="D53" s="185" t="s">
        <v>167</v>
      </c>
      <c r="E53" s="311" t="s">
        <v>180</v>
      </c>
      <c r="F53" s="195">
        <f>Количество!R15+Количество!R19+Количество!R22+Количество!R24</f>
        <v>42</v>
      </c>
      <c r="G53" s="303">
        <f t="shared" si="1"/>
        <v>2.8</v>
      </c>
      <c r="H53" s="297"/>
      <c r="I53" s="195"/>
      <c r="J53" s="298"/>
      <c r="K53" s="299"/>
      <c r="L53" s="454" t="s">
        <v>115</v>
      </c>
      <c r="M53" s="460"/>
      <c r="N53" s="300"/>
      <c r="O53" s="301"/>
      <c r="P53" s="301"/>
    </row>
    <row r="54" spans="1:16" ht="24.75" thickBot="1">
      <c r="A54" s="519"/>
      <c r="B54" s="528"/>
      <c r="C54" s="190">
        <v>900</v>
      </c>
      <c r="D54" s="187" t="s">
        <v>164</v>
      </c>
      <c r="E54" s="391" t="s">
        <v>74</v>
      </c>
      <c r="F54" s="377">
        <f>Количество!R35</f>
        <v>40</v>
      </c>
      <c r="G54" s="303">
        <f t="shared" si="1"/>
        <v>2.6666666666666665</v>
      </c>
      <c r="H54" s="376"/>
      <c r="I54" s="377"/>
      <c r="J54" s="378"/>
      <c r="K54" s="387"/>
      <c r="L54" s="392" t="s">
        <v>123</v>
      </c>
      <c r="M54" s="393"/>
      <c r="N54" s="388"/>
      <c r="O54" s="301"/>
      <c r="P54" s="301"/>
    </row>
    <row r="55" spans="1:16" ht="24.75" hidden="1" thickBot="1">
      <c r="A55" s="559"/>
      <c r="B55" s="562" t="s">
        <v>57</v>
      </c>
      <c r="C55" s="188">
        <v>957</v>
      </c>
      <c r="D55" s="200" t="s">
        <v>165</v>
      </c>
      <c r="E55" s="25" t="s">
        <v>59</v>
      </c>
      <c r="F55" s="113"/>
      <c r="G55" s="114"/>
      <c r="H55" s="115"/>
      <c r="I55" s="113"/>
      <c r="J55" s="116"/>
      <c r="K55" s="117"/>
      <c r="L55" s="327"/>
      <c r="M55" s="126"/>
      <c r="N55" s="121"/>
    </row>
    <row r="56" spans="1:16" ht="24.75" hidden="1" thickBot="1">
      <c r="A56" s="560"/>
      <c r="B56" s="563"/>
      <c r="C56" s="184">
        <v>901</v>
      </c>
      <c r="D56" s="196" t="s">
        <v>166</v>
      </c>
      <c r="E56" s="24" t="s">
        <v>72</v>
      </c>
      <c r="F56" s="22"/>
      <c r="G56" s="114"/>
      <c r="H56" s="106"/>
      <c r="I56" s="22"/>
      <c r="J56" s="107"/>
      <c r="K56" s="108"/>
      <c r="L56" s="454"/>
      <c r="M56" s="463"/>
      <c r="N56" s="109"/>
    </row>
    <row r="57" spans="1:16" ht="24.75" hidden="1" thickBot="1">
      <c r="A57" s="560"/>
      <c r="B57" s="563"/>
      <c r="C57" s="184">
        <v>902</v>
      </c>
      <c r="D57" s="196" t="s">
        <v>167</v>
      </c>
      <c r="E57" s="24" t="s">
        <v>73</v>
      </c>
      <c r="F57" s="22"/>
      <c r="G57" s="114"/>
      <c r="H57" s="106"/>
      <c r="I57" s="22"/>
      <c r="J57" s="107"/>
      <c r="K57" s="108"/>
      <c r="L57" s="454"/>
      <c r="M57" s="463"/>
      <c r="N57" s="109"/>
    </row>
    <row r="58" spans="1:16" ht="24.75" hidden="1" thickBot="1">
      <c r="A58" s="561"/>
      <c r="B58" s="528"/>
      <c r="C58" s="190">
        <v>900</v>
      </c>
      <c r="D58" s="201" t="s">
        <v>164</v>
      </c>
      <c r="E58" s="26" t="s">
        <v>74</v>
      </c>
      <c r="F58" s="111"/>
      <c r="G58" s="136"/>
      <c r="H58" s="110"/>
      <c r="I58" s="111"/>
      <c r="J58" s="112"/>
      <c r="K58" s="124"/>
      <c r="L58" s="392"/>
      <c r="M58" s="143"/>
      <c r="N58" s="125"/>
    </row>
    <row r="59" spans="1:16" ht="12.6" customHeight="1">
      <c r="A59" s="517" t="s">
        <v>149</v>
      </c>
      <c r="B59" s="520" t="s">
        <v>76</v>
      </c>
      <c r="C59" s="182"/>
      <c r="D59" s="193"/>
      <c r="E59" s="27"/>
      <c r="F59" s="20"/>
      <c r="G59" s="101"/>
      <c r="H59" s="102"/>
      <c r="I59" s="20"/>
      <c r="J59" s="103"/>
      <c r="K59" s="104"/>
      <c r="L59" s="327"/>
      <c r="M59" s="126"/>
      <c r="N59" s="121"/>
    </row>
    <row r="60" spans="1:16" ht="13.15" customHeight="1">
      <c r="A60" s="518"/>
      <c r="B60" s="521"/>
      <c r="C60" s="184"/>
      <c r="D60" s="196"/>
      <c r="E60" s="24"/>
      <c r="F60" s="22"/>
      <c r="G60" s="105"/>
      <c r="H60" s="106"/>
      <c r="I60" s="22"/>
      <c r="J60" s="107"/>
      <c r="K60" s="108"/>
      <c r="L60" s="454"/>
      <c r="M60" s="463"/>
      <c r="N60" s="109"/>
    </row>
    <row r="61" spans="1:16" ht="13.9" customHeight="1" thickBot="1">
      <c r="A61" s="519"/>
      <c r="B61" s="522"/>
      <c r="C61" s="186"/>
      <c r="D61" s="202"/>
      <c r="E61" s="40"/>
      <c r="F61" s="137"/>
      <c r="G61" s="136"/>
      <c r="H61" s="138"/>
      <c r="I61" s="137"/>
      <c r="J61" s="139"/>
      <c r="K61" s="124"/>
      <c r="L61" s="392"/>
      <c r="M61" s="143"/>
      <c r="N61" s="125"/>
    </row>
    <row r="62" spans="1:16" ht="28.9" customHeight="1">
      <c r="A62" s="517" t="s">
        <v>150</v>
      </c>
      <c r="B62" s="520" t="s">
        <v>85</v>
      </c>
      <c r="C62" s="192">
        <v>957</v>
      </c>
      <c r="D62" s="336" t="s">
        <v>165</v>
      </c>
      <c r="E62" s="328" t="s">
        <v>191</v>
      </c>
      <c r="F62" s="192">
        <f>Количество!U6+Количество!U5</f>
        <v>21</v>
      </c>
      <c r="G62" s="321">
        <f>F62/5</f>
        <v>4.2</v>
      </c>
      <c r="H62" s="322"/>
      <c r="I62" s="192"/>
      <c r="J62" s="323"/>
      <c r="K62" s="192"/>
      <c r="L62" s="327">
        <v>5</v>
      </c>
      <c r="M62" s="462"/>
      <c r="N62" s="384"/>
    </row>
    <row r="63" spans="1:16" ht="28.9" customHeight="1">
      <c r="A63" s="518"/>
      <c r="B63" s="521"/>
      <c r="C63" s="195">
        <v>910</v>
      </c>
      <c r="D63" s="196" t="s">
        <v>162</v>
      </c>
      <c r="E63" s="311" t="s">
        <v>192</v>
      </c>
      <c r="F63" s="195">
        <f>Количество!U10+Количество!U11</f>
        <v>17</v>
      </c>
      <c r="G63" s="303">
        <f>F63/5</f>
        <v>3.4</v>
      </c>
      <c r="H63" s="297"/>
      <c r="I63" s="195"/>
      <c r="J63" s="298"/>
      <c r="K63" s="313"/>
      <c r="L63" s="454">
        <v>4</v>
      </c>
      <c r="M63" s="460"/>
      <c r="N63" s="300"/>
    </row>
    <row r="64" spans="1:16" s="302" customFormat="1" ht="28.9" customHeight="1">
      <c r="A64" s="518"/>
      <c r="B64" s="521"/>
      <c r="C64" s="184">
        <v>901</v>
      </c>
      <c r="D64" s="196" t="s">
        <v>166</v>
      </c>
      <c r="E64" s="311" t="s">
        <v>22</v>
      </c>
      <c r="F64" s="195">
        <f>Количество!U16</f>
        <v>19</v>
      </c>
      <c r="G64" s="303">
        <f>F64/10</f>
        <v>1.9</v>
      </c>
      <c r="H64" s="297"/>
      <c r="I64" s="195"/>
      <c r="J64" s="298"/>
      <c r="K64" s="313"/>
      <c r="L64" s="454">
        <v>2</v>
      </c>
      <c r="M64" s="460"/>
      <c r="N64" s="300"/>
      <c r="O64" s="301"/>
      <c r="P64" s="301"/>
    </row>
    <row r="65" spans="1:16" s="302" customFormat="1" ht="28.9" customHeight="1">
      <c r="A65" s="518"/>
      <c r="B65" s="521"/>
      <c r="C65" s="195">
        <v>902</v>
      </c>
      <c r="D65" s="196" t="s">
        <v>167</v>
      </c>
      <c r="E65" s="311" t="s">
        <v>181</v>
      </c>
      <c r="F65" s="195">
        <f>Количество!U19</f>
        <v>19</v>
      </c>
      <c r="G65" s="303">
        <f>F65/10</f>
        <v>1.9</v>
      </c>
      <c r="H65" s="297"/>
      <c r="I65" s="195"/>
      <c r="J65" s="298"/>
      <c r="K65" s="313"/>
      <c r="L65" s="454">
        <v>3</v>
      </c>
      <c r="M65" s="460"/>
      <c r="N65" s="300"/>
      <c r="O65" s="301"/>
      <c r="P65" s="301"/>
    </row>
    <row r="66" spans="1:16" s="302" customFormat="1" ht="28.9" customHeight="1">
      <c r="A66" s="518"/>
      <c r="B66" s="521"/>
      <c r="C66" s="195">
        <v>914</v>
      </c>
      <c r="D66" s="196" t="s">
        <v>163</v>
      </c>
      <c r="E66" s="311" t="s">
        <v>113</v>
      </c>
      <c r="F66" s="195">
        <f>Количество!U24</f>
        <v>21</v>
      </c>
      <c r="G66" s="296">
        <f t="shared" ref="G66:G73" si="3">F66/10</f>
        <v>2.1</v>
      </c>
      <c r="H66" s="297"/>
      <c r="I66" s="195"/>
      <c r="J66" s="298"/>
      <c r="K66" s="195"/>
      <c r="L66" s="454">
        <v>2</v>
      </c>
      <c r="M66" s="460"/>
      <c r="N66" s="300"/>
      <c r="O66" s="301"/>
      <c r="P66" s="301"/>
    </row>
    <row r="67" spans="1:16" ht="35.25" customHeight="1">
      <c r="A67" s="518"/>
      <c r="B67" s="521"/>
      <c r="C67" s="195">
        <v>970</v>
      </c>
      <c r="D67" s="196" t="s">
        <v>168</v>
      </c>
      <c r="E67" s="311" t="s">
        <v>122</v>
      </c>
      <c r="F67" s="195">
        <f>Количество!U33+Количество!U31</f>
        <v>18</v>
      </c>
      <c r="G67" s="296">
        <f t="shared" si="3"/>
        <v>1.8</v>
      </c>
      <c r="H67" s="297"/>
      <c r="I67" s="195"/>
      <c r="J67" s="298"/>
      <c r="K67" s="195"/>
      <c r="L67" s="454">
        <v>6</v>
      </c>
      <c r="M67" s="460"/>
      <c r="N67" s="300"/>
    </row>
    <row r="68" spans="1:16" ht="28.9" customHeight="1" thickBot="1">
      <c r="A68" s="519"/>
      <c r="B68" s="522"/>
      <c r="C68" s="190">
        <v>900</v>
      </c>
      <c r="D68" s="337" t="s">
        <v>164</v>
      </c>
      <c r="E68" s="400" t="s">
        <v>126</v>
      </c>
      <c r="F68" s="401">
        <f>Количество!U27+12</f>
        <v>14</v>
      </c>
      <c r="G68" s="296">
        <f t="shared" si="3"/>
        <v>1.4</v>
      </c>
      <c r="H68" s="402"/>
      <c r="I68" s="401"/>
      <c r="J68" s="403"/>
      <c r="K68" s="401"/>
      <c r="L68" s="392">
        <v>2</v>
      </c>
      <c r="M68" s="393"/>
      <c r="N68" s="388"/>
    </row>
    <row r="69" spans="1:16" ht="28.9" customHeight="1">
      <c r="A69" s="517" t="s">
        <v>151</v>
      </c>
      <c r="B69" s="520" t="s">
        <v>85</v>
      </c>
      <c r="C69" s="203">
        <v>957</v>
      </c>
      <c r="D69" s="336" t="s">
        <v>165</v>
      </c>
      <c r="E69" s="328" t="s">
        <v>120</v>
      </c>
      <c r="F69" s="192">
        <f>Количество!U8+Количество!U7</f>
        <v>26</v>
      </c>
      <c r="G69" s="321">
        <f>F69/5</f>
        <v>5.2</v>
      </c>
      <c r="H69" s="322">
        <v>2</v>
      </c>
      <c r="I69" s="192">
        <v>1</v>
      </c>
      <c r="J69" s="323"/>
      <c r="K69" s="192"/>
      <c r="L69" s="327">
        <v>7</v>
      </c>
      <c r="M69" s="462" t="s">
        <v>203</v>
      </c>
      <c r="N69" s="384"/>
    </row>
    <row r="70" spans="1:16" ht="28.9" customHeight="1">
      <c r="A70" s="518"/>
      <c r="B70" s="521"/>
      <c r="C70" s="204">
        <v>910</v>
      </c>
      <c r="D70" s="196" t="s">
        <v>162</v>
      </c>
      <c r="E70" s="311" t="s">
        <v>119</v>
      </c>
      <c r="F70" s="195">
        <f>Количество!U12</f>
        <v>24</v>
      </c>
      <c r="G70" s="296">
        <f>F70/5</f>
        <v>4.8</v>
      </c>
      <c r="H70" s="297"/>
      <c r="I70" s="195"/>
      <c r="J70" s="298"/>
      <c r="K70" s="195"/>
      <c r="L70" s="454">
        <v>5</v>
      </c>
      <c r="M70" s="460"/>
      <c r="N70" s="300"/>
    </row>
    <row r="71" spans="1:16" s="302" customFormat="1" ht="28.9" customHeight="1">
      <c r="A71" s="518"/>
      <c r="B71" s="521"/>
      <c r="C71" s="205">
        <v>901</v>
      </c>
      <c r="D71" s="196" t="s">
        <v>166</v>
      </c>
      <c r="E71" s="311" t="s">
        <v>183</v>
      </c>
      <c r="F71" s="195">
        <f>Количество!U15</f>
        <v>15</v>
      </c>
      <c r="G71" s="296">
        <f t="shared" si="3"/>
        <v>1.5</v>
      </c>
      <c r="H71" s="297"/>
      <c r="I71" s="195"/>
      <c r="J71" s="298"/>
      <c r="K71" s="195"/>
      <c r="L71" s="454">
        <v>2</v>
      </c>
      <c r="M71" s="460"/>
      <c r="N71" s="300"/>
      <c r="O71" s="301"/>
      <c r="P71" s="301"/>
    </row>
    <row r="72" spans="1:16" s="302" customFormat="1" ht="28.9" customHeight="1">
      <c r="A72" s="518"/>
      <c r="B72" s="521"/>
      <c r="C72" s="205">
        <v>902</v>
      </c>
      <c r="D72" s="196" t="s">
        <v>167</v>
      </c>
      <c r="E72" s="311" t="s">
        <v>182</v>
      </c>
      <c r="F72" s="195">
        <f>Количество!U18+Количество!U20</f>
        <v>18</v>
      </c>
      <c r="G72" s="296">
        <f t="shared" si="3"/>
        <v>1.8</v>
      </c>
      <c r="H72" s="297"/>
      <c r="I72" s="195"/>
      <c r="J72" s="298"/>
      <c r="K72" s="195"/>
      <c r="L72" s="454">
        <v>6</v>
      </c>
      <c r="M72" s="460"/>
      <c r="N72" s="300"/>
      <c r="O72" s="301"/>
      <c r="P72" s="301"/>
    </row>
    <row r="73" spans="1:16" s="302" customFormat="1" ht="28.9" customHeight="1">
      <c r="A73" s="518"/>
      <c r="B73" s="521"/>
      <c r="C73" s="205">
        <v>914</v>
      </c>
      <c r="D73" s="196" t="s">
        <v>163</v>
      </c>
      <c r="E73" s="311" t="s">
        <v>184</v>
      </c>
      <c r="F73" s="195">
        <f>Количество!U22+Количество!U23</f>
        <v>17</v>
      </c>
      <c r="G73" s="296">
        <f t="shared" si="3"/>
        <v>1.7</v>
      </c>
      <c r="H73" s="297"/>
      <c r="I73" s="195"/>
      <c r="J73" s="298"/>
      <c r="K73" s="195"/>
      <c r="L73" s="454">
        <v>3</v>
      </c>
      <c r="M73" s="460"/>
      <c r="N73" s="300"/>
      <c r="O73" s="301"/>
      <c r="P73" s="301"/>
    </row>
    <row r="74" spans="1:16" ht="28.9" customHeight="1">
      <c r="A74" s="518"/>
      <c r="B74" s="521"/>
      <c r="C74" s="206">
        <v>900</v>
      </c>
      <c r="D74" s="200" t="s">
        <v>164</v>
      </c>
      <c r="E74" s="404" t="s">
        <v>190</v>
      </c>
      <c r="F74" s="313">
        <f>Количество!U29+9</f>
        <v>11</v>
      </c>
      <c r="G74" s="303">
        <f t="shared" ref="G74:G75" si="4">F74/10</f>
        <v>1.1000000000000001</v>
      </c>
      <c r="H74" s="325"/>
      <c r="I74" s="313"/>
      <c r="J74" s="326"/>
      <c r="K74" s="313"/>
      <c r="L74" s="309">
        <v>2</v>
      </c>
      <c r="M74" s="310"/>
      <c r="N74" s="305"/>
    </row>
    <row r="75" spans="1:16" ht="42" customHeight="1" thickBot="1">
      <c r="A75" s="518"/>
      <c r="B75" s="521"/>
      <c r="C75" s="207">
        <v>970</v>
      </c>
      <c r="D75" s="198" t="s">
        <v>168</v>
      </c>
      <c r="E75" s="405" t="s">
        <v>125</v>
      </c>
      <c r="F75" s="197">
        <f>Количество!U28</f>
        <v>13</v>
      </c>
      <c r="G75" s="406">
        <f t="shared" si="4"/>
        <v>1.3</v>
      </c>
      <c r="H75" s="381"/>
      <c r="I75" s="197"/>
      <c r="J75" s="382"/>
      <c r="K75" s="197"/>
      <c r="L75" s="456">
        <v>3</v>
      </c>
      <c r="M75" s="459"/>
      <c r="N75" s="372"/>
    </row>
    <row r="76" spans="1:16" ht="30.6" customHeight="1" thickBot="1">
      <c r="A76" s="427" t="s">
        <v>152</v>
      </c>
      <c r="B76" s="428" t="s">
        <v>114</v>
      </c>
      <c r="C76" s="226">
        <v>914</v>
      </c>
      <c r="D76" s="429" t="s">
        <v>163</v>
      </c>
      <c r="E76" s="430"/>
      <c r="F76" s="431">
        <v>23</v>
      </c>
      <c r="G76" s="432">
        <f>F76/15</f>
        <v>1.5333333333333334</v>
      </c>
      <c r="H76" s="433"/>
      <c r="I76" s="431"/>
      <c r="J76" s="434"/>
      <c r="K76" s="431"/>
      <c r="L76" s="458">
        <v>2</v>
      </c>
      <c r="M76" s="464"/>
      <c r="N76" s="147"/>
      <c r="O76" s="2"/>
      <c r="P76" s="2"/>
    </row>
    <row r="77" spans="1:16" ht="32.450000000000003" customHeight="1">
      <c r="A77" s="550" t="s">
        <v>153</v>
      </c>
      <c r="B77" s="314" t="s">
        <v>70</v>
      </c>
      <c r="C77" s="420">
        <v>900</v>
      </c>
      <c r="D77" s="421" t="s">
        <v>164</v>
      </c>
      <c r="E77" s="407" t="s">
        <v>197</v>
      </c>
      <c r="F77" s="313">
        <v>3</v>
      </c>
      <c r="G77" s="411">
        <v>4</v>
      </c>
      <c r="H77" s="115"/>
      <c r="I77" s="113"/>
      <c r="J77" s="116"/>
      <c r="K77" s="113"/>
      <c r="L77" s="309">
        <v>4</v>
      </c>
      <c r="M77" s="127"/>
      <c r="N77" s="118"/>
      <c r="O77" s="45" t="s">
        <v>90</v>
      </c>
      <c r="P77" s="2"/>
    </row>
    <row r="78" spans="1:16" ht="22.9" customHeight="1">
      <c r="A78" s="550"/>
      <c r="B78" s="315" t="s">
        <v>15</v>
      </c>
      <c r="C78" s="420">
        <v>900</v>
      </c>
      <c r="D78" s="421" t="s">
        <v>164</v>
      </c>
      <c r="E78" s="141"/>
      <c r="F78" s="22"/>
      <c r="G78" s="412">
        <f t="shared" ref="G78:G80" si="5">F78/15</f>
        <v>0</v>
      </c>
      <c r="H78" s="115"/>
      <c r="I78" s="113"/>
      <c r="J78" s="116"/>
      <c r="K78" s="113"/>
      <c r="L78" s="309"/>
      <c r="M78" s="127"/>
      <c r="N78" s="118"/>
      <c r="O78" s="2"/>
      <c r="P78" s="2"/>
    </row>
    <row r="79" spans="1:16" ht="25.15" customHeight="1" thickBot="1">
      <c r="A79" s="551"/>
      <c r="B79" s="316" t="s">
        <v>55</v>
      </c>
      <c r="C79" s="228">
        <v>900</v>
      </c>
      <c r="D79" s="422" t="s">
        <v>164</v>
      </c>
      <c r="E79" s="410" t="s">
        <v>79</v>
      </c>
      <c r="F79" s="197">
        <v>5</v>
      </c>
      <c r="G79" s="411">
        <f t="shared" si="5"/>
        <v>0.33333333333333331</v>
      </c>
      <c r="H79" s="142"/>
      <c r="I79" s="133"/>
      <c r="J79" s="134"/>
      <c r="K79" s="133"/>
      <c r="L79" s="457">
        <v>1</v>
      </c>
      <c r="M79" s="130"/>
      <c r="N79" s="135"/>
      <c r="O79" s="2"/>
      <c r="P79" s="2"/>
    </row>
    <row r="80" spans="1:16" ht="25.15" customHeight="1">
      <c r="A80" s="543" t="s">
        <v>154</v>
      </c>
      <c r="B80" s="209" t="s">
        <v>5</v>
      </c>
      <c r="C80" s="227">
        <v>914</v>
      </c>
      <c r="D80" s="317" t="s">
        <v>163</v>
      </c>
      <c r="E80" s="408" t="s">
        <v>127</v>
      </c>
      <c r="F80" s="20"/>
      <c r="G80" s="413">
        <f t="shared" si="5"/>
        <v>0</v>
      </c>
      <c r="H80" s="102"/>
      <c r="I80" s="20"/>
      <c r="J80" s="103"/>
      <c r="K80" s="20"/>
      <c r="L80" s="327"/>
      <c r="M80" s="126"/>
      <c r="N80" s="126"/>
      <c r="O80" s="2"/>
      <c r="P80" s="2"/>
    </row>
    <row r="81" spans="1:16" ht="25.15" customHeight="1" thickBot="1">
      <c r="A81" s="544"/>
      <c r="B81" s="211" t="s">
        <v>6</v>
      </c>
      <c r="C81" s="227">
        <v>914</v>
      </c>
      <c r="D81" s="317" t="s">
        <v>163</v>
      </c>
      <c r="E81" s="409" t="s">
        <v>79</v>
      </c>
      <c r="F81" s="377">
        <v>15</v>
      </c>
      <c r="G81" s="411">
        <f>F81/15</f>
        <v>1</v>
      </c>
      <c r="H81" s="138"/>
      <c r="I81" s="137"/>
      <c r="J81" s="139"/>
      <c r="K81" s="137"/>
      <c r="L81" s="392">
        <v>1</v>
      </c>
      <c r="M81" s="143"/>
      <c r="N81" s="143"/>
      <c r="O81" s="2"/>
      <c r="P81" s="2"/>
    </row>
    <row r="82" spans="1:16" ht="33.6" customHeight="1">
      <c r="A82" s="545" t="s">
        <v>155</v>
      </c>
      <c r="B82" s="450" t="s">
        <v>78</v>
      </c>
      <c r="C82" s="425">
        <v>900</v>
      </c>
      <c r="D82" s="426" t="s">
        <v>164</v>
      </c>
      <c r="E82" s="140" t="s">
        <v>196</v>
      </c>
      <c r="F82" s="313">
        <v>4</v>
      </c>
      <c r="G82" s="413">
        <v>4</v>
      </c>
      <c r="H82" s="115"/>
      <c r="I82" s="113"/>
      <c r="J82" s="116"/>
      <c r="K82" s="113"/>
      <c r="L82" s="309">
        <v>4</v>
      </c>
      <c r="M82" s="127"/>
      <c r="N82" s="144"/>
      <c r="O82" s="2"/>
      <c r="P82" s="2"/>
    </row>
    <row r="83" spans="1:16" ht="25.15" customHeight="1">
      <c r="A83" s="546"/>
      <c r="B83" s="451" t="s">
        <v>9</v>
      </c>
      <c r="C83" s="227">
        <v>900</v>
      </c>
      <c r="D83" s="317" t="s">
        <v>164</v>
      </c>
      <c r="E83" s="418" t="s">
        <v>79</v>
      </c>
      <c r="F83" s="195">
        <v>6</v>
      </c>
      <c r="G83" s="411">
        <f>F83/15</f>
        <v>0.4</v>
      </c>
      <c r="H83" s="115"/>
      <c r="I83" s="113"/>
      <c r="J83" s="116"/>
      <c r="K83" s="113"/>
      <c r="L83" s="309">
        <v>1</v>
      </c>
      <c r="M83" s="127"/>
      <c r="N83" s="127"/>
      <c r="O83" s="2"/>
      <c r="P83" s="2"/>
    </row>
    <row r="84" spans="1:16" ht="25.15" customHeight="1" thickBot="1">
      <c r="A84" s="547"/>
      <c r="B84" s="452" t="s">
        <v>129</v>
      </c>
      <c r="C84" s="225">
        <v>900</v>
      </c>
      <c r="D84" s="318" t="s">
        <v>164</v>
      </c>
      <c r="E84" s="416" t="s">
        <v>79</v>
      </c>
      <c r="F84" s="395">
        <v>8</v>
      </c>
      <c r="G84" s="414">
        <f t="shared" ref="G84" si="6">F84/10</f>
        <v>0.8</v>
      </c>
      <c r="H84" s="115"/>
      <c r="I84" s="113"/>
      <c r="J84" s="116"/>
      <c r="K84" s="113"/>
      <c r="L84" s="309"/>
      <c r="M84" s="127"/>
      <c r="N84" s="127"/>
      <c r="O84" s="2"/>
      <c r="P84" s="2"/>
    </row>
    <row r="85" spans="1:16" ht="25.15" customHeight="1">
      <c r="A85" s="548" t="s">
        <v>156</v>
      </c>
      <c r="B85" s="212" t="s">
        <v>7</v>
      </c>
      <c r="C85" s="210">
        <v>914</v>
      </c>
      <c r="D85" s="453" t="s">
        <v>163</v>
      </c>
      <c r="E85" s="419" t="s">
        <v>79</v>
      </c>
      <c r="F85" s="192">
        <v>16</v>
      </c>
      <c r="G85" s="413">
        <f>F85/15</f>
        <v>1.0666666666666667</v>
      </c>
      <c r="H85" s="102"/>
      <c r="I85" s="20"/>
      <c r="J85" s="103"/>
      <c r="K85" s="20"/>
      <c r="L85" s="327"/>
      <c r="M85" s="126"/>
      <c r="N85" s="121"/>
      <c r="O85" s="2"/>
      <c r="P85" s="2"/>
    </row>
    <row r="86" spans="1:16" ht="24.6" customHeight="1" thickBot="1">
      <c r="A86" s="549"/>
      <c r="B86" s="213" t="s">
        <v>10</v>
      </c>
      <c r="C86" s="225">
        <v>914</v>
      </c>
      <c r="D86" s="318" t="s">
        <v>163</v>
      </c>
      <c r="E86" s="417" t="s">
        <v>79</v>
      </c>
      <c r="F86" s="377">
        <v>6</v>
      </c>
      <c r="G86" s="411">
        <f>F86/15</f>
        <v>0.4</v>
      </c>
      <c r="H86" s="138"/>
      <c r="I86" s="137"/>
      <c r="J86" s="139"/>
      <c r="K86" s="137"/>
      <c r="L86" s="392"/>
      <c r="M86" s="143"/>
      <c r="N86" s="125"/>
      <c r="O86" s="2"/>
      <c r="P86" s="2"/>
    </row>
    <row r="87" spans="1:16" ht="24.6" customHeight="1">
      <c r="A87" s="539" t="s">
        <v>157</v>
      </c>
      <c r="B87" s="214" t="s">
        <v>11</v>
      </c>
      <c r="C87" s="210">
        <v>914</v>
      </c>
      <c r="D87" s="453" t="s">
        <v>163</v>
      </c>
      <c r="E87" s="416" t="s">
        <v>79</v>
      </c>
      <c r="F87" s="192">
        <v>7</v>
      </c>
      <c r="G87" s="413">
        <f t="shared" ref="G87:G88" si="7">F87/15</f>
        <v>0.46666666666666667</v>
      </c>
      <c r="H87" s="115"/>
      <c r="I87" s="113"/>
      <c r="J87" s="116"/>
      <c r="K87" s="113"/>
      <c r="L87" s="309"/>
      <c r="M87" s="127"/>
      <c r="N87" s="118"/>
      <c r="O87" s="2"/>
      <c r="P87" s="2"/>
    </row>
    <row r="88" spans="1:16" ht="24.6" customHeight="1" thickBot="1">
      <c r="A88" s="539"/>
      <c r="B88" s="215" t="s">
        <v>8</v>
      </c>
      <c r="C88" s="228">
        <v>914</v>
      </c>
      <c r="D88" s="422" t="s">
        <v>163</v>
      </c>
      <c r="E88" s="410" t="s">
        <v>79</v>
      </c>
      <c r="F88" s="395">
        <v>4</v>
      </c>
      <c r="G88" s="415">
        <f t="shared" si="7"/>
        <v>0.26666666666666666</v>
      </c>
      <c r="H88" s="142"/>
      <c r="I88" s="133"/>
      <c r="J88" s="134"/>
      <c r="K88" s="133"/>
      <c r="L88" s="457"/>
      <c r="M88" s="130"/>
      <c r="N88" s="135"/>
      <c r="O88" s="2"/>
      <c r="P88" s="2"/>
    </row>
    <row r="89" spans="1:16" ht="25.9" customHeight="1" thickBot="1">
      <c r="A89" s="216" t="s">
        <v>158</v>
      </c>
      <c r="B89" s="217" t="s">
        <v>159</v>
      </c>
      <c r="C89" s="228">
        <v>900</v>
      </c>
      <c r="D89" s="422" t="s">
        <v>164</v>
      </c>
      <c r="E89" s="424" t="s">
        <v>194</v>
      </c>
      <c r="F89" s="131"/>
      <c r="G89" s="145"/>
      <c r="H89" s="146"/>
      <c r="I89" s="131"/>
      <c r="J89" s="132"/>
      <c r="K89" s="131"/>
      <c r="L89" s="458"/>
      <c r="M89" s="464"/>
      <c r="N89" s="147"/>
      <c r="O89" s="2"/>
      <c r="P89" s="2"/>
    </row>
    <row r="90" spans="1:16" ht="13.5" thickBot="1">
      <c r="A90" s="2"/>
      <c r="B90" s="2"/>
      <c r="G90" s="2"/>
      <c r="I90" s="2"/>
      <c r="J90" s="2"/>
      <c r="K90" s="2"/>
      <c r="M90" s="423"/>
      <c r="N90" s="2"/>
      <c r="O90" s="2"/>
      <c r="P90" s="2"/>
    </row>
    <row r="91" spans="1:16" ht="21.6" customHeight="1" thickBot="1">
      <c r="A91" s="536" t="s">
        <v>96</v>
      </c>
      <c r="B91" s="537"/>
      <c r="C91" s="537"/>
      <c r="D91" s="537"/>
      <c r="E91" s="537"/>
      <c r="F91" s="537"/>
      <c r="G91" s="537"/>
      <c r="H91" s="538"/>
      <c r="I91" s="2"/>
      <c r="J91" s="2"/>
      <c r="K91" s="2"/>
      <c r="M91" s="2"/>
      <c r="N91" s="2"/>
      <c r="O91" s="2"/>
      <c r="P91" s="2"/>
    </row>
    <row r="92" spans="1:16" ht="25.9" customHeight="1">
      <c r="A92" s="218" t="s">
        <v>160</v>
      </c>
      <c r="B92" s="219" t="s">
        <v>56</v>
      </c>
      <c r="C92" s="220">
        <v>970</v>
      </c>
      <c r="D92" s="208" t="s">
        <v>168</v>
      </c>
      <c r="E92" s="27"/>
      <c r="F92" s="20"/>
      <c r="G92" s="148"/>
      <c r="H92" s="149"/>
      <c r="I92" s="2"/>
      <c r="J92" s="2"/>
      <c r="K92" s="2"/>
      <c r="M92" s="2"/>
      <c r="N92" s="2"/>
      <c r="O92" s="2"/>
      <c r="P92" s="2"/>
    </row>
    <row r="93" spans="1:16" ht="25.9" customHeight="1" thickBot="1">
      <c r="A93" s="435" t="s">
        <v>161</v>
      </c>
      <c r="B93" s="436" t="s">
        <v>5</v>
      </c>
      <c r="C93" s="437">
        <v>970</v>
      </c>
      <c r="D93" s="438" t="s">
        <v>168</v>
      </c>
      <c r="E93" s="40"/>
      <c r="F93" s="137"/>
      <c r="G93" s="439"/>
      <c r="H93" s="440"/>
      <c r="I93" s="2"/>
      <c r="J93" s="2"/>
      <c r="K93" s="2"/>
      <c r="M93" s="2"/>
      <c r="N93" s="2"/>
      <c r="O93" s="2"/>
      <c r="P93" s="2"/>
    </row>
    <row r="94" spans="1:16">
      <c r="A94" s="2"/>
      <c r="B94" s="2"/>
      <c r="M94" s="2"/>
      <c r="N94" s="2"/>
      <c r="O94" s="2"/>
      <c r="P94" s="2"/>
    </row>
    <row r="95" spans="1:16">
      <c r="A95" s="2"/>
      <c r="B95" s="2"/>
      <c r="M95" s="2"/>
      <c r="N95" s="2"/>
      <c r="O95" s="2"/>
      <c r="P95" s="2"/>
    </row>
    <row r="96" spans="1:16">
      <c r="A96" s="2"/>
      <c r="B96" s="2"/>
      <c r="I96" s="2"/>
      <c r="J96" s="2"/>
      <c r="K96" s="2"/>
      <c r="M96" s="2"/>
      <c r="N96" s="2"/>
      <c r="O96" s="2"/>
      <c r="P96" s="2"/>
    </row>
    <row r="97" spans="1:16">
      <c r="A97" s="2"/>
      <c r="B97" s="2"/>
      <c r="I97" s="2"/>
      <c r="J97" s="2"/>
      <c r="K97" s="2"/>
      <c r="M97" s="2"/>
      <c r="N97" s="2"/>
      <c r="O97" s="2"/>
      <c r="P97" s="2"/>
    </row>
    <row r="98" spans="1:16">
      <c r="A98" s="2"/>
      <c r="B98" s="2"/>
      <c r="I98" s="2"/>
      <c r="J98" s="2"/>
      <c r="K98" s="2"/>
      <c r="M98" s="2"/>
      <c r="N98" s="2"/>
      <c r="O98" s="2"/>
      <c r="P98" s="2"/>
    </row>
    <row r="114" spans="1:16">
      <c r="A114" s="2"/>
      <c r="B114" s="2"/>
      <c r="G114" s="2"/>
      <c r="I114" s="2"/>
      <c r="J114" s="2"/>
      <c r="K114" s="2"/>
      <c r="M114" s="2"/>
      <c r="N114" s="2"/>
      <c r="O114" s="2"/>
      <c r="P114" s="2"/>
    </row>
    <row r="115" spans="1:16">
      <c r="A115" s="2"/>
      <c r="B115" s="2"/>
      <c r="G115" s="2"/>
      <c r="I115" s="2"/>
      <c r="J115" s="2"/>
      <c r="K115" s="2"/>
      <c r="M115" s="2"/>
      <c r="N115" s="2"/>
      <c r="O115" s="2"/>
      <c r="P115" s="2"/>
    </row>
    <row r="116" spans="1:16">
      <c r="A116" s="2"/>
      <c r="B116" s="2"/>
      <c r="G116" s="2"/>
      <c r="I116" s="2"/>
      <c r="J116" s="2"/>
      <c r="K116" s="2"/>
      <c r="M116" s="2"/>
      <c r="N116" s="2"/>
      <c r="O116" s="2"/>
      <c r="P116" s="2"/>
    </row>
    <row r="117" spans="1:16">
      <c r="A117" s="2"/>
      <c r="B117" s="2"/>
      <c r="G117" s="2"/>
      <c r="I117" s="2"/>
      <c r="J117" s="2"/>
      <c r="K117" s="2"/>
      <c r="M117" s="2"/>
      <c r="N117" s="2"/>
      <c r="O117" s="2"/>
      <c r="P117" s="2"/>
    </row>
    <row r="118" spans="1:16">
      <c r="A118" s="2"/>
      <c r="B118" s="2"/>
      <c r="G118" s="2"/>
      <c r="I118" s="2"/>
      <c r="J118" s="2"/>
      <c r="K118" s="2"/>
      <c r="M118" s="2"/>
      <c r="N118" s="2"/>
      <c r="O118" s="2"/>
      <c r="P118" s="2"/>
    </row>
    <row r="119" spans="1:16">
      <c r="A119" s="2"/>
      <c r="B119" s="2"/>
      <c r="G119" s="2"/>
      <c r="I119" s="2"/>
      <c r="J119" s="2"/>
      <c r="K119" s="2"/>
      <c r="M119" s="2"/>
      <c r="N119" s="2"/>
      <c r="O119" s="2"/>
      <c r="P119" s="2"/>
    </row>
    <row r="120" spans="1:16">
      <c r="A120" s="2"/>
      <c r="B120" s="2"/>
      <c r="G120" s="2"/>
      <c r="I120" s="2"/>
      <c r="J120" s="2"/>
      <c r="K120" s="2"/>
      <c r="M120" s="2"/>
      <c r="N120" s="2"/>
      <c r="O120" s="2"/>
      <c r="P120" s="2"/>
    </row>
    <row r="121" spans="1:16">
      <c r="A121" s="2"/>
      <c r="B121" s="2"/>
      <c r="G121" s="2"/>
      <c r="I121" s="2"/>
      <c r="J121" s="2"/>
      <c r="K121" s="2"/>
      <c r="M121" s="2"/>
      <c r="N121" s="2"/>
      <c r="O121" s="2"/>
      <c r="P121" s="2"/>
    </row>
    <row r="122" spans="1:16">
      <c r="A122" s="2"/>
      <c r="B122" s="2"/>
      <c r="G122" s="2"/>
      <c r="I122" s="2"/>
      <c r="J122" s="2"/>
      <c r="K122" s="2"/>
      <c r="M122" s="2"/>
      <c r="N122" s="2"/>
      <c r="O122" s="2"/>
      <c r="P122" s="2"/>
    </row>
    <row r="123" spans="1:16">
      <c r="A123" s="2"/>
      <c r="B123" s="2"/>
      <c r="G123" s="2"/>
      <c r="I123" s="2"/>
      <c r="J123" s="2"/>
      <c r="K123" s="2"/>
      <c r="M123" s="2"/>
      <c r="N123" s="2"/>
      <c r="O123" s="2"/>
      <c r="P123" s="2"/>
    </row>
    <row r="124" spans="1:16">
      <c r="A124" s="2"/>
      <c r="B124" s="2"/>
      <c r="G124" s="2"/>
      <c r="I124" s="2"/>
      <c r="J124" s="2"/>
      <c r="K124" s="2"/>
      <c r="M124" s="2"/>
      <c r="N124" s="2"/>
      <c r="O124" s="2"/>
      <c r="P124" s="2"/>
    </row>
    <row r="125" spans="1:16">
      <c r="A125" s="2"/>
      <c r="B125" s="2"/>
      <c r="G125" s="2"/>
      <c r="I125" s="2"/>
      <c r="J125" s="2"/>
      <c r="K125" s="2"/>
      <c r="M125" s="2"/>
      <c r="N125" s="2"/>
      <c r="O125" s="2"/>
      <c r="P125" s="2"/>
    </row>
    <row r="126" spans="1:16">
      <c r="A126" s="2"/>
      <c r="B126" s="2"/>
      <c r="G126" s="2"/>
      <c r="I126" s="2"/>
      <c r="J126" s="2"/>
      <c r="K126" s="2"/>
      <c r="M126" s="2"/>
      <c r="N126" s="2"/>
      <c r="O126" s="2"/>
      <c r="P126" s="2"/>
    </row>
    <row r="127" spans="1:16">
      <c r="A127" s="2"/>
      <c r="B127" s="2"/>
      <c r="G127" s="2"/>
      <c r="I127" s="2"/>
      <c r="J127" s="2"/>
      <c r="K127" s="2"/>
      <c r="M127" s="2"/>
      <c r="N127" s="2"/>
      <c r="O127" s="2"/>
      <c r="P127" s="2"/>
    </row>
    <row r="128" spans="1:16">
      <c r="A128" s="2"/>
      <c r="B128" s="2"/>
      <c r="G128" s="2"/>
      <c r="I128" s="2"/>
      <c r="J128" s="2"/>
      <c r="K128" s="2"/>
      <c r="M128" s="2"/>
      <c r="N128" s="2"/>
      <c r="O128" s="2"/>
      <c r="P128" s="2"/>
    </row>
    <row r="129" spans="1:16">
      <c r="A129" s="2"/>
      <c r="B129" s="2"/>
      <c r="G129" s="2"/>
      <c r="I129" s="2"/>
      <c r="J129" s="2"/>
      <c r="K129" s="2"/>
      <c r="M129" s="2"/>
      <c r="N129" s="2"/>
      <c r="O129" s="2"/>
      <c r="P129" s="2"/>
    </row>
    <row r="130" spans="1:16">
      <c r="A130" s="2"/>
      <c r="B130" s="2"/>
      <c r="G130" s="2"/>
      <c r="I130" s="2"/>
      <c r="J130" s="2"/>
      <c r="K130" s="2"/>
      <c r="M130" s="2"/>
      <c r="N130" s="2"/>
      <c r="O130" s="2"/>
      <c r="P130" s="2"/>
    </row>
    <row r="131" spans="1:16">
      <c r="A131" s="2"/>
      <c r="B131" s="2"/>
      <c r="G131" s="2"/>
      <c r="I131" s="2"/>
      <c r="J131" s="2"/>
      <c r="K131" s="2"/>
      <c r="M131" s="2"/>
      <c r="N131" s="2"/>
      <c r="O131" s="2"/>
      <c r="P131" s="2"/>
    </row>
    <row r="132" spans="1:16">
      <c r="A132" s="2"/>
      <c r="B132" s="2"/>
      <c r="G132" s="2"/>
      <c r="I132" s="2"/>
      <c r="J132" s="2"/>
      <c r="K132" s="2"/>
      <c r="M132" s="2"/>
      <c r="N132" s="2"/>
      <c r="O132" s="2"/>
      <c r="P132" s="2"/>
    </row>
    <row r="133" spans="1:16">
      <c r="A133" s="2"/>
      <c r="B133" s="2"/>
      <c r="G133" s="2"/>
      <c r="I133" s="2"/>
      <c r="J133" s="2"/>
      <c r="K133" s="2"/>
      <c r="M133" s="2"/>
      <c r="N133" s="2"/>
      <c r="O133" s="2"/>
      <c r="P133" s="2"/>
    </row>
    <row r="134" spans="1:16">
      <c r="A134" s="2"/>
      <c r="B134" s="2"/>
      <c r="G134" s="2"/>
      <c r="I134" s="2"/>
      <c r="J134" s="2"/>
      <c r="K134" s="2"/>
      <c r="M134" s="2"/>
      <c r="N134" s="2"/>
      <c r="O134" s="2"/>
      <c r="P134" s="2"/>
    </row>
    <row r="135" spans="1:16">
      <c r="A135" s="2"/>
      <c r="B135" s="2"/>
      <c r="G135" s="2"/>
      <c r="I135" s="2"/>
      <c r="J135" s="2"/>
      <c r="K135" s="2"/>
      <c r="M135" s="2"/>
      <c r="N135" s="2"/>
      <c r="O135" s="2"/>
      <c r="P135" s="2"/>
    </row>
    <row r="136" spans="1:16">
      <c r="A136" s="2"/>
      <c r="B136" s="2"/>
      <c r="G136" s="2"/>
      <c r="I136" s="2"/>
      <c r="J136" s="2"/>
      <c r="K136" s="2"/>
      <c r="M136" s="2"/>
      <c r="N136" s="2"/>
      <c r="O136" s="2"/>
      <c r="P136" s="2"/>
    </row>
    <row r="137" spans="1:16">
      <c r="A137" s="2"/>
      <c r="B137" s="2"/>
      <c r="G137" s="2"/>
      <c r="I137" s="2"/>
      <c r="J137" s="2"/>
      <c r="K137" s="2"/>
      <c r="M137" s="2"/>
      <c r="N137" s="2"/>
      <c r="O137" s="2"/>
      <c r="P137" s="2"/>
    </row>
    <row r="138" spans="1:16">
      <c r="A138" s="2"/>
      <c r="B138" s="2"/>
      <c r="G138" s="2"/>
      <c r="I138" s="2"/>
      <c r="J138" s="2"/>
      <c r="K138" s="2"/>
      <c r="M138" s="2"/>
      <c r="N138" s="2"/>
      <c r="O138" s="2"/>
      <c r="P138" s="2"/>
    </row>
    <row r="139" spans="1:16">
      <c r="A139" s="2"/>
      <c r="B139" s="2"/>
      <c r="G139" s="2"/>
      <c r="I139" s="2"/>
      <c r="J139" s="2"/>
      <c r="K139" s="2"/>
      <c r="M139" s="2"/>
      <c r="N139" s="2"/>
      <c r="O139" s="2"/>
      <c r="P139" s="2"/>
    </row>
    <row r="140" spans="1:16">
      <c r="A140" s="2"/>
      <c r="B140" s="2"/>
      <c r="G140" s="2"/>
      <c r="I140" s="2"/>
      <c r="J140" s="2"/>
      <c r="K140" s="2"/>
      <c r="M140" s="2"/>
      <c r="N140" s="2"/>
      <c r="O140" s="2"/>
      <c r="P140" s="2"/>
    </row>
    <row r="141" spans="1:16">
      <c r="A141" s="2"/>
      <c r="B141" s="2"/>
      <c r="G141" s="2"/>
      <c r="I141" s="2"/>
      <c r="J141" s="2"/>
      <c r="K141" s="2"/>
      <c r="M141" s="2"/>
      <c r="N141" s="2"/>
      <c r="O141" s="2"/>
      <c r="P141" s="2"/>
    </row>
    <row r="142" spans="1:16">
      <c r="A142" s="2"/>
      <c r="B142" s="2"/>
      <c r="G142" s="2"/>
      <c r="I142" s="2"/>
      <c r="J142" s="2"/>
      <c r="K142" s="2"/>
      <c r="M142" s="2"/>
      <c r="N142" s="2"/>
      <c r="O142" s="2"/>
      <c r="P142" s="2"/>
    </row>
    <row r="143" spans="1:16">
      <c r="A143" s="2"/>
      <c r="B143" s="2"/>
      <c r="G143" s="2"/>
      <c r="I143" s="2"/>
      <c r="J143" s="2"/>
      <c r="K143" s="2"/>
      <c r="M143" s="2"/>
      <c r="N143" s="2"/>
      <c r="O143" s="2"/>
      <c r="P143" s="2"/>
    </row>
    <row r="144" spans="1:16">
      <c r="A144" s="2"/>
      <c r="B144" s="2"/>
      <c r="G144" s="2"/>
      <c r="I144" s="2"/>
      <c r="J144" s="2"/>
      <c r="K144" s="2"/>
      <c r="M144" s="2"/>
      <c r="N144" s="2"/>
      <c r="O144" s="2"/>
      <c r="P144" s="2"/>
    </row>
    <row r="145" spans="1:16">
      <c r="A145" s="2"/>
      <c r="B145" s="2"/>
      <c r="G145" s="2"/>
      <c r="I145" s="2"/>
      <c r="J145" s="2"/>
      <c r="K145" s="2"/>
      <c r="M145" s="2"/>
      <c r="N145" s="2"/>
      <c r="O145" s="2"/>
      <c r="P145" s="2"/>
    </row>
    <row r="146" spans="1:16">
      <c r="A146" s="2"/>
      <c r="B146" s="2"/>
      <c r="G146" s="2"/>
      <c r="I146" s="2"/>
      <c r="J146" s="2"/>
      <c r="K146" s="2"/>
      <c r="M146" s="2"/>
      <c r="N146" s="2"/>
      <c r="O146" s="2"/>
      <c r="P146" s="2"/>
    </row>
    <row r="147" spans="1:16">
      <c r="A147" s="2"/>
      <c r="B147" s="2"/>
      <c r="G147" s="2"/>
      <c r="I147" s="2"/>
      <c r="J147" s="2"/>
      <c r="K147" s="2"/>
      <c r="M147" s="2"/>
      <c r="N147" s="2"/>
      <c r="O147" s="2"/>
      <c r="P147" s="2"/>
    </row>
    <row r="148" spans="1:16">
      <c r="A148" s="2"/>
      <c r="B148" s="2"/>
      <c r="G148" s="2"/>
      <c r="I148" s="2"/>
      <c r="J148" s="2"/>
      <c r="K148" s="2"/>
      <c r="M148" s="2"/>
      <c r="N148" s="2"/>
      <c r="O148" s="2"/>
      <c r="P148" s="2"/>
    </row>
    <row r="149" spans="1:16">
      <c r="A149" s="2"/>
      <c r="B149" s="2"/>
      <c r="G149" s="2"/>
      <c r="I149" s="2"/>
      <c r="J149" s="2"/>
      <c r="K149" s="2"/>
      <c r="M149" s="2"/>
      <c r="N149" s="2"/>
      <c r="O149" s="2"/>
      <c r="P149" s="2"/>
    </row>
    <row r="150" spans="1:16">
      <c r="A150" s="2"/>
      <c r="B150" s="2"/>
      <c r="G150" s="2"/>
      <c r="I150" s="2"/>
      <c r="J150" s="2"/>
      <c r="K150" s="2"/>
      <c r="M150" s="2"/>
      <c r="N150" s="2"/>
      <c r="O150" s="2"/>
      <c r="P150" s="2"/>
    </row>
    <row r="151" spans="1:16">
      <c r="A151" s="2"/>
      <c r="B151" s="2"/>
      <c r="G151" s="2"/>
      <c r="I151" s="2"/>
      <c r="J151" s="2"/>
      <c r="K151" s="2"/>
      <c r="M151" s="2"/>
      <c r="N151" s="2"/>
      <c r="O151" s="2"/>
      <c r="P151" s="2"/>
    </row>
    <row r="152" spans="1:16">
      <c r="A152" s="2"/>
      <c r="B152" s="2"/>
      <c r="G152" s="2"/>
      <c r="I152" s="2"/>
      <c r="J152" s="2"/>
      <c r="K152" s="2"/>
      <c r="M152" s="2"/>
      <c r="N152" s="2"/>
      <c r="O152" s="2"/>
      <c r="P152" s="2"/>
    </row>
    <row r="153" spans="1:16">
      <c r="A153" s="2"/>
      <c r="B153" s="2"/>
      <c r="G153" s="2"/>
      <c r="I153" s="2"/>
      <c r="J153" s="2"/>
      <c r="K153" s="2"/>
      <c r="M153" s="2"/>
      <c r="N153" s="2"/>
      <c r="O153" s="2"/>
      <c r="P153" s="2"/>
    </row>
    <row r="154" spans="1:16">
      <c r="A154" s="2"/>
      <c r="B154" s="2"/>
      <c r="G154" s="2"/>
      <c r="I154" s="2"/>
      <c r="J154" s="2"/>
      <c r="K154" s="2"/>
      <c r="M154" s="2"/>
      <c r="N154" s="2"/>
      <c r="O154" s="2"/>
      <c r="P154" s="2"/>
    </row>
    <row r="155" spans="1:16">
      <c r="A155" s="2"/>
      <c r="B155" s="2"/>
      <c r="G155" s="2"/>
      <c r="I155" s="2"/>
      <c r="J155" s="2"/>
      <c r="K155" s="2"/>
      <c r="M155" s="2"/>
      <c r="N155" s="2"/>
      <c r="O155" s="2"/>
      <c r="P155" s="2"/>
    </row>
    <row r="156" spans="1:16">
      <c r="A156" s="2"/>
      <c r="B156" s="2"/>
      <c r="G156" s="2"/>
      <c r="I156" s="2"/>
      <c r="J156" s="2"/>
      <c r="K156" s="2"/>
      <c r="M156" s="2"/>
      <c r="N156" s="2"/>
      <c r="O156" s="2"/>
      <c r="P156" s="2"/>
    </row>
    <row r="157" spans="1:16">
      <c r="A157" s="2"/>
      <c r="B157" s="2"/>
      <c r="G157" s="2"/>
      <c r="I157" s="2"/>
      <c r="J157" s="2"/>
      <c r="K157" s="2"/>
      <c r="M157" s="2"/>
      <c r="N157" s="2"/>
      <c r="O157" s="2"/>
      <c r="P157" s="2"/>
    </row>
    <row r="158" spans="1:16">
      <c r="A158" s="2"/>
      <c r="B158" s="2"/>
      <c r="G158" s="2"/>
      <c r="I158" s="2"/>
      <c r="J158" s="2"/>
      <c r="K158" s="2"/>
      <c r="M158" s="2"/>
      <c r="N158" s="2"/>
      <c r="O158" s="2"/>
      <c r="P158" s="2"/>
    </row>
    <row r="159" spans="1:16">
      <c r="A159" s="2"/>
      <c r="B159" s="2"/>
      <c r="G159" s="2"/>
      <c r="I159" s="2"/>
      <c r="J159" s="2"/>
      <c r="K159" s="2"/>
      <c r="M159" s="2"/>
      <c r="N159" s="2"/>
      <c r="O159" s="2"/>
      <c r="P159" s="2"/>
    </row>
    <row r="160" spans="1:16">
      <c r="A160" s="2"/>
      <c r="B160" s="2"/>
      <c r="G160" s="2"/>
      <c r="I160" s="2"/>
      <c r="J160" s="2"/>
      <c r="K160" s="2"/>
      <c r="M160" s="2"/>
      <c r="N160" s="2"/>
      <c r="O160" s="2"/>
      <c r="P160" s="2"/>
    </row>
    <row r="161" spans="1:16">
      <c r="A161" s="2"/>
      <c r="B161" s="2"/>
      <c r="G161" s="2"/>
      <c r="I161" s="2"/>
      <c r="J161" s="2"/>
      <c r="K161" s="2"/>
      <c r="M161" s="2"/>
      <c r="N161" s="2"/>
      <c r="O161" s="2"/>
      <c r="P161" s="2"/>
    </row>
    <row r="162" spans="1:16">
      <c r="A162" s="2"/>
      <c r="B162" s="2"/>
      <c r="G162" s="2"/>
      <c r="I162" s="2"/>
      <c r="J162" s="2"/>
      <c r="K162" s="2"/>
      <c r="M162" s="2"/>
      <c r="N162" s="2"/>
      <c r="O162" s="2"/>
      <c r="P162" s="2"/>
    </row>
    <row r="163" spans="1:16">
      <c r="A163" s="2"/>
      <c r="B163" s="2"/>
      <c r="G163" s="2"/>
      <c r="I163" s="2"/>
      <c r="J163" s="2"/>
      <c r="K163" s="2"/>
      <c r="M163" s="2"/>
      <c r="N163" s="2"/>
      <c r="O163" s="2"/>
      <c r="P163" s="2"/>
    </row>
    <row r="164" spans="1:16">
      <c r="A164" s="2"/>
      <c r="B164" s="2"/>
      <c r="G164" s="2"/>
      <c r="I164" s="2"/>
      <c r="J164" s="2"/>
      <c r="K164" s="2"/>
      <c r="M164" s="2"/>
      <c r="N164" s="2"/>
      <c r="O164" s="2"/>
      <c r="P164" s="2"/>
    </row>
    <row r="165" spans="1:16">
      <c r="A165" s="2"/>
      <c r="B165" s="2"/>
      <c r="G165" s="2"/>
      <c r="I165" s="2"/>
      <c r="J165" s="2"/>
      <c r="K165" s="2"/>
      <c r="M165" s="2"/>
      <c r="N165" s="2"/>
      <c r="O165" s="2"/>
      <c r="P165" s="2"/>
    </row>
    <row r="166" spans="1:16">
      <c r="A166" s="2"/>
      <c r="B166" s="2"/>
      <c r="G166" s="2"/>
      <c r="I166" s="2"/>
      <c r="J166" s="2"/>
      <c r="K166" s="2"/>
      <c r="M166" s="2"/>
      <c r="N166" s="2"/>
      <c r="O166" s="2"/>
      <c r="P166" s="2"/>
    </row>
    <row r="167" spans="1:16">
      <c r="A167" s="2"/>
      <c r="B167" s="2"/>
      <c r="G167" s="2"/>
      <c r="I167" s="2"/>
      <c r="J167" s="2"/>
      <c r="K167" s="2"/>
      <c r="M167" s="2"/>
      <c r="N167" s="2"/>
      <c r="O167" s="2"/>
      <c r="P167" s="2"/>
    </row>
    <row r="168" spans="1:16">
      <c r="A168" s="2"/>
      <c r="B168" s="2"/>
      <c r="G168" s="2"/>
      <c r="I168" s="2"/>
      <c r="J168" s="2"/>
      <c r="K168" s="2"/>
      <c r="M168" s="2"/>
      <c r="N168" s="2"/>
      <c r="O168" s="2"/>
      <c r="P168" s="2"/>
    </row>
    <row r="169" spans="1:16">
      <c r="A169" s="2"/>
      <c r="B169" s="2"/>
      <c r="G169" s="2"/>
      <c r="I169" s="2"/>
      <c r="J169" s="2"/>
      <c r="K169" s="2"/>
      <c r="M169" s="2"/>
      <c r="N169" s="2"/>
      <c r="O169" s="2"/>
      <c r="P169" s="2"/>
    </row>
    <row r="170" spans="1:16">
      <c r="A170" s="2"/>
      <c r="B170" s="2"/>
      <c r="G170" s="2"/>
      <c r="I170" s="2"/>
      <c r="J170" s="2"/>
      <c r="K170" s="2"/>
      <c r="M170" s="2"/>
      <c r="N170" s="2"/>
      <c r="O170" s="2"/>
      <c r="P170" s="2"/>
    </row>
    <row r="171" spans="1:16">
      <c r="A171" s="2"/>
      <c r="B171" s="2"/>
      <c r="G171" s="2"/>
      <c r="I171" s="2"/>
      <c r="J171" s="2"/>
      <c r="K171" s="2"/>
      <c r="M171" s="2"/>
      <c r="N171" s="2"/>
      <c r="O171" s="2"/>
      <c r="P171" s="2"/>
    </row>
    <row r="172" spans="1:16">
      <c r="A172" s="2"/>
      <c r="B172" s="2"/>
      <c r="G172" s="2"/>
      <c r="I172" s="2"/>
      <c r="J172" s="2"/>
      <c r="K172" s="2"/>
      <c r="M172" s="2"/>
      <c r="N172" s="2"/>
      <c r="O172" s="2"/>
      <c r="P172" s="2"/>
    </row>
    <row r="173" spans="1:16">
      <c r="A173" s="2"/>
      <c r="B173" s="2"/>
      <c r="G173" s="2"/>
      <c r="I173" s="2"/>
      <c r="J173" s="2"/>
      <c r="K173" s="2"/>
      <c r="M173" s="2"/>
      <c r="N173" s="2"/>
      <c r="O173" s="2"/>
      <c r="P173" s="2"/>
    </row>
    <row r="174" spans="1:16">
      <c r="A174" s="2"/>
      <c r="B174" s="2"/>
      <c r="G174" s="2"/>
      <c r="I174" s="2"/>
      <c r="J174" s="2"/>
      <c r="K174" s="2"/>
      <c r="M174" s="2"/>
      <c r="N174" s="2"/>
      <c r="O174" s="2"/>
      <c r="P174" s="2"/>
    </row>
    <row r="175" spans="1:16">
      <c r="A175" s="2"/>
      <c r="B175" s="2"/>
      <c r="G175" s="2"/>
      <c r="I175" s="2"/>
      <c r="J175" s="2"/>
      <c r="K175" s="2"/>
      <c r="M175" s="2"/>
      <c r="N175" s="2"/>
      <c r="O175" s="2"/>
      <c r="P175" s="2"/>
    </row>
    <row r="176" spans="1:16">
      <c r="A176" s="2"/>
      <c r="B176" s="2"/>
      <c r="G176" s="2"/>
      <c r="I176" s="2"/>
      <c r="J176" s="2"/>
      <c r="K176" s="2"/>
      <c r="M176" s="2"/>
      <c r="N176" s="2"/>
      <c r="O176" s="2"/>
      <c r="P176" s="2"/>
    </row>
    <row r="177" spans="1:16">
      <c r="A177" s="2"/>
      <c r="B177" s="2"/>
      <c r="G177" s="2"/>
      <c r="I177" s="2"/>
      <c r="J177" s="2"/>
      <c r="K177" s="2"/>
      <c r="M177" s="2"/>
      <c r="N177" s="2"/>
      <c r="O177" s="2"/>
      <c r="P177" s="2"/>
    </row>
    <row r="178" spans="1:16">
      <c r="A178" s="2"/>
      <c r="B178" s="2"/>
      <c r="G178" s="2"/>
      <c r="I178" s="2"/>
      <c r="J178" s="2"/>
      <c r="K178" s="2"/>
      <c r="M178" s="2"/>
      <c r="N178" s="2"/>
      <c r="O178" s="2"/>
      <c r="P178" s="2"/>
    </row>
    <row r="179" spans="1:16">
      <c r="A179" s="2"/>
      <c r="B179" s="2"/>
      <c r="G179" s="2"/>
      <c r="I179" s="2"/>
      <c r="J179" s="2"/>
      <c r="K179" s="2"/>
      <c r="M179" s="2"/>
      <c r="N179" s="2"/>
      <c r="O179" s="2"/>
      <c r="P179" s="2"/>
    </row>
    <row r="180" spans="1:16">
      <c r="A180" s="2"/>
      <c r="B180" s="2"/>
      <c r="G180" s="2"/>
      <c r="I180" s="2"/>
      <c r="J180" s="2"/>
      <c r="K180" s="2"/>
      <c r="M180" s="2"/>
      <c r="N180" s="2"/>
      <c r="O180" s="2"/>
      <c r="P180" s="2"/>
    </row>
    <row r="181" spans="1:16">
      <c r="A181" s="2"/>
      <c r="B181" s="2"/>
      <c r="G181" s="2"/>
      <c r="I181" s="2"/>
      <c r="J181" s="2"/>
      <c r="K181" s="2"/>
      <c r="M181" s="2"/>
      <c r="N181" s="2"/>
      <c r="O181" s="2"/>
      <c r="P181" s="2"/>
    </row>
    <row r="182" spans="1:16">
      <c r="A182" s="2"/>
      <c r="B182" s="2"/>
      <c r="G182" s="2"/>
      <c r="I182" s="2"/>
      <c r="J182" s="2"/>
      <c r="K182" s="2"/>
      <c r="M182" s="2"/>
      <c r="N182" s="2"/>
      <c r="O182" s="2"/>
      <c r="P182" s="2"/>
    </row>
    <row r="183" spans="1:16">
      <c r="A183" s="2"/>
      <c r="B183" s="2"/>
      <c r="G183" s="2"/>
      <c r="I183" s="2"/>
      <c r="J183" s="2"/>
      <c r="K183" s="2"/>
      <c r="M183" s="2"/>
      <c r="N183" s="2"/>
      <c r="O183" s="2"/>
      <c r="P183" s="2"/>
    </row>
    <row r="184" spans="1:16">
      <c r="A184" s="2"/>
      <c r="B184" s="2"/>
      <c r="G184" s="2"/>
      <c r="I184" s="2"/>
      <c r="J184" s="2"/>
      <c r="K184" s="2"/>
      <c r="M184" s="2"/>
      <c r="N184" s="2"/>
      <c r="O184" s="2"/>
      <c r="P184" s="2"/>
    </row>
    <row r="185" spans="1:16">
      <c r="A185" s="2"/>
      <c r="B185" s="2"/>
      <c r="G185" s="2"/>
      <c r="I185" s="2"/>
      <c r="J185" s="2"/>
      <c r="K185" s="2"/>
      <c r="M185" s="2"/>
      <c r="N185" s="2"/>
      <c r="O185" s="2"/>
      <c r="P185" s="2"/>
    </row>
    <row r="186" spans="1:16">
      <c r="A186" s="2"/>
      <c r="B186" s="2"/>
      <c r="G186" s="2"/>
      <c r="I186" s="2"/>
      <c r="J186" s="2"/>
      <c r="K186" s="2"/>
      <c r="M186" s="2"/>
      <c r="N186" s="2"/>
      <c r="O186" s="2"/>
      <c r="P186" s="2"/>
    </row>
    <row r="187" spans="1:16">
      <c r="A187" s="2"/>
      <c r="B187" s="2"/>
      <c r="G187" s="2"/>
      <c r="I187" s="2"/>
      <c r="J187" s="2"/>
      <c r="K187" s="2"/>
      <c r="M187" s="2"/>
      <c r="N187" s="2"/>
      <c r="O187" s="2"/>
      <c r="P187" s="2"/>
    </row>
    <row r="188" spans="1:16">
      <c r="A188" s="2"/>
      <c r="B188" s="2"/>
      <c r="G188" s="2"/>
      <c r="I188" s="2"/>
      <c r="J188" s="2"/>
      <c r="K188" s="2"/>
      <c r="M188" s="2"/>
      <c r="N188" s="2"/>
      <c r="O188" s="2"/>
      <c r="P188" s="2"/>
    </row>
    <row r="189" spans="1:16">
      <c r="A189" s="2"/>
      <c r="B189" s="2"/>
      <c r="G189" s="2"/>
      <c r="I189" s="2"/>
      <c r="J189" s="2"/>
      <c r="K189" s="2"/>
      <c r="M189" s="2"/>
      <c r="N189" s="2"/>
      <c r="O189" s="2"/>
      <c r="P189" s="2"/>
    </row>
    <row r="190" spans="1:16">
      <c r="A190" s="2"/>
      <c r="B190" s="2"/>
      <c r="G190" s="2"/>
      <c r="I190" s="2"/>
      <c r="J190" s="2"/>
      <c r="K190" s="2"/>
      <c r="M190" s="2"/>
      <c r="N190" s="2"/>
      <c r="O190" s="2"/>
      <c r="P190" s="2"/>
    </row>
    <row r="191" spans="1:16">
      <c r="A191" s="2"/>
      <c r="B191" s="2"/>
      <c r="G191" s="2"/>
      <c r="I191" s="2"/>
      <c r="J191" s="2"/>
      <c r="K191" s="2"/>
      <c r="M191" s="2"/>
      <c r="N191" s="2"/>
      <c r="O191" s="2"/>
      <c r="P191" s="2"/>
    </row>
    <row r="192" spans="1:16">
      <c r="A192" s="2"/>
      <c r="B192" s="2"/>
      <c r="G192" s="2"/>
      <c r="I192" s="2"/>
      <c r="J192" s="2"/>
      <c r="K192" s="2"/>
      <c r="M192" s="2"/>
      <c r="N192" s="2"/>
      <c r="O192" s="2"/>
      <c r="P192" s="2"/>
    </row>
    <row r="193" spans="1:16">
      <c r="A193" s="2"/>
      <c r="B193" s="2"/>
      <c r="G193" s="2"/>
      <c r="I193" s="2"/>
      <c r="J193" s="2"/>
      <c r="K193" s="2"/>
      <c r="M193" s="2"/>
      <c r="N193" s="2"/>
      <c r="O193" s="2"/>
      <c r="P193" s="2"/>
    </row>
    <row r="194" spans="1:16">
      <c r="A194" s="2"/>
      <c r="B194" s="2"/>
      <c r="G194" s="2"/>
      <c r="I194" s="2"/>
      <c r="J194" s="2"/>
      <c r="K194" s="2"/>
      <c r="M194" s="2"/>
      <c r="N194" s="2"/>
      <c r="O194" s="2"/>
      <c r="P194" s="2"/>
    </row>
    <row r="195" spans="1:16">
      <c r="A195" s="2"/>
      <c r="B195" s="2"/>
      <c r="G195" s="2"/>
      <c r="I195" s="2"/>
      <c r="J195" s="2"/>
      <c r="K195" s="2"/>
      <c r="M195" s="2"/>
      <c r="N195" s="2"/>
      <c r="O195" s="2"/>
      <c r="P195" s="2"/>
    </row>
    <row r="196" spans="1:16">
      <c r="A196" s="2"/>
      <c r="B196" s="2"/>
      <c r="G196" s="2"/>
      <c r="I196" s="2"/>
      <c r="J196" s="2"/>
      <c r="K196" s="2"/>
      <c r="M196" s="2"/>
      <c r="N196" s="2"/>
      <c r="O196" s="2"/>
      <c r="P196" s="2"/>
    </row>
    <row r="197" spans="1:16">
      <c r="A197" s="2"/>
      <c r="B197" s="2"/>
      <c r="G197" s="2"/>
      <c r="I197" s="2"/>
      <c r="J197" s="2"/>
      <c r="K197" s="2"/>
      <c r="M197" s="2"/>
      <c r="N197" s="2"/>
      <c r="O197" s="2"/>
      <c r="P197" s="2"/>
    </row>
    <row r="198" spans="1:16">
      <c r="A198" s="2"/>
      <c r="B198" s="2"/>
      <c r="G198" s="2"/>
      <c r="I198" s="2"/>
      <c r="J198" s="2"/>
      <c r="K198" s="2"/>
      <c r="M198" s="2"/>
      <c r="N198" s="2"/>
      <c r="O198" s="2"/>
      <c r="P198" s="2"/>
    </row>
    <row r="199" spans="1:16">
      <c r="A199" s="2"/>
      <c r="B199" s="2"/>
      <c r="G199" s="2"/>
      <c r="I199" s="2"/>
      <c r="J199" s="2"/>
      <c r="K199" s="2"/>
      <c r="M199" s="2"/>
      <c r="N199" s="2"/>
      <c r="O199" s="2"/>
      <c r="P199" s="2"/>
    </row>
    <row r="200" spans="1:16">
      <c r="A200" s="2"/>
      <c r="B200" s="2"/>
      <c r="G200" s="2"/>
      <c r="I200" s="2"/>
      <c r="J200" s="2"/>
      <c r="K200" s="2"/>
      <c r="M200" s="2"/>
      <c r="N200" s="2"/>
      <c r="O200" s="2"/>
      <c r="P200" s="2"/>
    </row>
    <row r="201" spans="1:16">
      <c r="A201" s="2"/>
      <c r="B201" s="2"/>
      <c r="G201" s="2"/>
      <c r="I201" s="2"/>
      <c r="J201" s="2"/>
      <c r="K201" s="2"/>
      <c r="M201" s="2"/>
      <c r="N201" s="2"/>
      <c r="O201" s="2"/>
      <c r="P201" s="2"/>
    </row>
    <row r="202" spans="1:16">
      <c r="A202" s="2"/>
      <c r="B202" s="2"/>
      <c r="G202" s="2"/>
      <c r="I202" s="2"/>
      <c r="J202" s="2"/>
      <c r="K202" s="2"/>
      <c r="M202" s="2"/>
      <c r="N202" s="2"/>
      <c r="O202" s="2"/>
      <c r="P202" s="2"/>
    </row>
    <row r="203" spans="1:16">
      <c r="A203" s="2"/>
      <c r="B203" s="2"/>
      <c r="G203" s="2"/>
      <c r="I203" s="2"/>
      <c r="J203" s="2"/>
      <c r="K203" s="2"/>
      <c r="M203" s="2"/>
      <c r="N203" s="2"/>
      <c r="O203" s="2"/>
      <c r="P203" s="2"/>
    </row>
    <row r="204" spans="1:16">
      <c r="A204" s="2"/>
      <c r="B204" s="2"/>
      <c r="G204" s="2"/>
      <c r="I204" s="2"/>
      <c r="J204" s="2"/>
      <c r="K204" s="2"/>
      <c r="M204" s="2"/>
      <c r="N204" s="2"/>
      <c r="O204" s="2"/>
      <c r="P204" s="2"/>
    </row>
    <row r="205" spans="1:16">
      <c r="A205" s="2"/>
      <c r="B205" s="2"/>
      <c r="G205" s="2"/>
      <c r="I205" s="2"/>
      <c r="J205" s="2"/>
      <c r="K205" s="2"/>
      <c r="M205" s="2"/>
      <c r="N205" s="2"/>
      <c r="O205" s="2"/>
      <c r="P205" s="2"/>
    </row>
    <row r="206" spans="1:16">
      <c r="A206" s="2"/>
      <c r="B206" s="2"/>
      <c r="G206" s="2"/>
      <c r="I206" s="2"/>
      <c r="J206" s="2"/>
      <c r="K206" s="2"/>
      <c r="M206" s="2"/>
      <c r="N206" s="2"/>
      <c r="O206" s="2"/>
      <c r="P206" s="2"/>
    </row>
    <row r="207" spans="1:16">
      <c r="A207" s="2"/>
      <c r="B207" s="2"/>
      <c r="G207" s="2"/>
      <c r="I207" s="2"/>
      <c r="J207" s="2"/>
      <c r="K207" s="2"/>
      <c r="M207" s="2"/>
      <c r="N207" s="2"/>
      <c r="O207" s="2"/>
      <c r="P207" s="2"/>
    </row>
    <row r="208" spans="1:16">
      <c r="A208" s="2"/>
      <c r="B208" s="2"/>
      <c r="G208" s="2"/>
      <c r="I208" s="2"/>
      <c r="J208" s="2"/>
      <c r="K208" s="2"/>
      <c r="M208" s="2"/>
      <c r="N208" s="2"/>
      <c r="O208" s="2"/>
      <c r="P208" s="2"/>
    </row>
    <row r="209" spans="1:16">
      <c r="A209" s="2"/>
      <c r="B209" s="2"/>
      <c r="G209" s="2"/>
      <c r="I209" s="2"/>
      <c r="J209" s="2"/>
      <c r="K209" s="2"/>
      <c r="M209" s="2"/>
      <c r="N209" s="2"/>
      <c r="O209" s="2"/>
      <c r="P209" s="2"/>
    </row>
    <row r="210" spans="1:16">
      <c r="A210" s="2"/>
      <c r="B210" s="2"/>
      <c r="G210" s="2"/>
      <c r="I210" s="2"/>
      <c r="J210" s="2"/>
      <c r="K210" s="2"/>
      <c r="M210" s="2"/>
      <c r="N210" s="2"/>
      <c r="O210" s="2"/>
      <c r="P210" s="2"/>
    </row>
    <row r="211" spans="1:16">
      <c r="A211" s="2"/>
      <c r="B211" s="2"/>
      <c r="G211" s="2"/>
      <c r="I211" s="2"/>
      <c r="J211" s="2"/>
      <c r="K211" s="2"/>
      <c r="M211" s="2"/>
      <c r="N211" s="2"/>
      <c r="O211" s="2"/>
      <c r="P211" s="2"/>
    </row>
    <row r="212" spans="1:16">
      <c r="A212" s="2"/>
      <c r="B212" s="2"/>
      <c r="G212" s="2"/>
      <c r="I212" s="2"/>
      <c r="J212" s="2"/>
      <c r="K212" s="2"/>
      <c r="M212" s="2"/>
      <c r="N212" s="2"/>
      <c r="O212" s="2"/>
      <c r="P212" s="2"/>
    </row>
    <row r="213" spans="1:16">
      <c r="A213" s="2"/>
      <c r="B213" s="2"/>
      <c r="G213" s="2"/>
      <c r="I213" s="2"/>
      <c r="J213" s="2"/>
      <c r="K213" s="2"/>
      <c r="M213" s="2"/>
      <c r="N213" s="2"/>
      <c r="O213" s="2"/>
      <c r="P213" s="2"/>
    </row>
    <row r="214" spans="1:16">
      <c r="A214" s="2"/>
      <c r="B214" s="2"/>
      <c r="G214" s="2"/>
      <c r="I214" s="2"/>
      <c r="J214" s="2"/>
      <c r="K214" s="2"/>
      <c r="M214" s="2"/>
      <c r="N214" s="2"/>
      <c r="O214" s="2"/>
      <c r="P214" s="2"/>
    </row>
    <row r="215" spans="1:16">
      <c r="A215" s="2"/>
      <c r="B215" s="2"/>
      <c r="G215" s="2"/>
      <c r="I215" s="2"/>
      <c r="J215" s="2"/>
      <c r="K215" s="2"/>
      <c r="M215" s="2"/>
      <c r="N215" s="2"/>
      <c r="O215" s="2"/>
      <c r="P215" s="2"/>
    </row>
    <row r="216" spans="1:16">
      <c r="A216" s="2"/>
      <c r="B216" s="2"/>
      <c r="G216" s="2"/>
      <c r="I216" s="2"/>
      <c r="J216" s="2"/>
      <c r="K216" s="2"/>
      <c r="M216" s="2"/>
      <c r="N216" s="2"/>
      <c r="O216" s="2"/>
      <c r="P216" s="2"/>
    </row>
    <row r="217" spans="1:16">
      <c r="A217" s="2"/>
      <c r="B217" s="2"/>
      <c r="G217" s="2"/>
      <c r="I217" s="2"/>
      <c r="J217" s="2"/>
      <c r="K217" s="2"/>
      <c r="M217" s="2"/>
      <c r="N217" s="2"/>
      <c r="O217" s="2"/>
      <c r="P217" s="2"/>
    </row>
    <row r="218" spans="1:16">
      <c r="A218" s="2"/>
      <c r="B218" s="2"/>
      <c r="G218" s="2"/>
      <c r="I218" s="2"/>
      <c r="J218" s="2"/>
      <c r="K218" s="2"/>
      <c r="M218" s="2"/>
      <c r="N218" s="2"/>
      <c r="O218" s="2"/>
      <c r="P218" s="2"/>
    </row>
    <row r="219" spans="1:16">
      <c r="A219" s="2"/>
      <c r="B219" s="2"/>
      <c r="G219" s="2"/>
      <c r="I219" s="2"/>
      <c r="J219" s="2"/>
      <c r="K219" s="2"/>
      <c r="M219" s="2"/>
      <c r="N219" s="2"/>
      <c r="O219" s="2"/>
      <c r="P219" s="2"/>
    </row>
    <row r="220" spans="1:16">
      <c r="A220" s="2"/>
      <c r="B220" s="2"/>
      <c r="G220" s="2"/>
      <c r="I220" s="2"/>
      <c r="J220" s="2"/>
      <c r="K220" s="2"/>
      <c r="M220" s="2"/>
      <c r="N220" s="2"/>
      <c r="O220" s="2"/>
      <c r="P220" s="2"/>
    </row>
    <row r="221" spans="1:16">
      <c r="A221" s="2"/>
      <c r="B221" s="2"/>
      <c r="G221" s="2"/>
      <c r="I221" s="2"/>
      <c r="J221" s="2"/>
      <c r="K221" s="2"/>
      <c r="M221" s="2"/>
      <c r="N221" s="2"/>
      <c r="O221" s="2"/>
      <c r="P221" s="2"/>
    </row>
    <row r="222" spans="1:16">
      <c r="A222" s="2"/>
      <c r="B222" s="2"/>
      <c r="G222" s="2"/>
      <c r="I222" s="2"/>
      <c r="J222" s="2"/>
      <c r="K222" s="2"/>
      <c r="M222" s="2"/>
      <c r="N222" s="2"/>
      <c r="O222" s="2"/>
      <c r="P222" s="2"/>
    </row>
    <row r="223" spans="1:16">
      <c r="A223" s="2"/>
      <c r="B223" s="2"/>
      <c r="G223" s="2"/>
      <c r="I223" s="2"/>
      <c r="J223" s="2"/>
      <c r="K223" s="2"/>
      <c r="M223" s="2"/>
      <c r="N223" s="2"/>
      <c r="O223" s="2"/>
      <c r="P223" s="2"/>
    </row>
    <row r="224" spans="1:16">
      <c r="A224" s="2"/>
      <c r="B224" s="2"/>
      <c r="G224" s="2"/>
      <c r="I224" s="2"/>
      <c r="J224" s="2"/>
      <c r="K224" s="2"/>
      <c r="M224" s="2"/>
      <c r="N224" s="2"/>
      <c r="O224" s="2"/>
      <c r="P224" s="2"/>
    </row>
    <row r="225" spans="1:16">
      <c r="A225" s="2"/>
      <c r="B225" s="2"/>
      <c r="G225" s="2"/>
      <c r="I225" s="2"/>
      <c r="J225" s="2"/>
      <c r="K225" s="2"/>
      <c r="M225" s="2"/>
      <c r="N225" s="2"/>
      <c r="O225" s="2"/>
      <c r="P225" s="2"/>
    </row>
    <row r="226" spans="1:16">
      <c r="A226" s="2"/>
      <c r="B226" s="2"/>
      <c r="G226" s="2"/>
      <c r="I226" s="2"/>
      <c r="J226" s="2"/>
      <c r="K226" s="2"/>
      <c r="M226" s="2"/>
      <c r="N226" s="2"/>
      <c r="O226" s="2"/>
      <c r="P226" s="2"/>
    </row>
    <row r="227" spans="1:16">
      <c r="A227" s="2"/>
      <c r="B227" s="2"/>
      <c r="G227" s="2"/>
      <c r="I227" s="2"/>
      <c r="J227" s="2"/>
      <c r="K227" s="2"/>
      <c r="M227" s="2"/>
      <c r="N227" s="2"/>
      <c r="O227" s="2"/>
      <c r="P227" s="2"/>
    </row>
    <row r="228" spans="1:16">
      <c r="A228" s="2"/>
      <c r="B228" s="2"/>
      <c r="G228" s="2"/>
      <c r="I228" s="2"/>
      <c r="J228" s="2"/>
      <c r="K228" s="2"/>
      <c r="M228" s="2"/>
      <c r="N228" s="2"/>
      <c r="O228" s="2"/>
      <c r="P228" s="2"/>
    </row>
    <row r="229" spans="1:16">
      <c r="A229" s="2"/>
      <c r="B229" s="2"/>
      <c r="G229" s="2"/>
      <c r="I229" s="2"/>
      <c r="J229" s="2"/>
      <c r="K229" s="2"/>
      <c r="M229" s="2"/>
      <c r="N229" s="2"/>
      <c r="O229" s="2"/>
      <c r="P229" s="2"/>
    </row>
    <row r="230" spans="1:16">
      <c r="A230" s="2"/>
      <c r="B230" s="2"/>
      <c r="G230" s="2"/>
      <c r="I230" s="2"/>
      <c r="J230" s="2"/>
      <c r="K230" s="2"/>
      <c r="M230" s="2"/>
      <c r="N230" s="2"/>
      <c r="O230" s="2"/>
      <c r="P230" s="2"/>
    </row>
    <row r="231" spans="1:16">
      <c r="A231" s="2"/>
      <c r="B231" s="2"/>
      <c r="G231" s="2"/>
      <c r="I231" s="2"/>
      <c r="J231" s="2"/>
      <c r="K231" s="2"/>
      <c r="M231" s="2"/>
      <c r="N231" s="2"/>
      <c r="O231" s="2"/>
      <c r="P231" s="2"/>
    </row>
    <row r="232" spans="1:16">
      <c r="A232" s="2"/>
      <c r="B232" s="2"/>
      <c r="G232" s="2"/>
      <c r="I232" s="2"/>
      <c r="J232" s="2"/>
      <c r="K232" s="2"/>
      <c r="M232" s="2"/>
      <c r="N232" s="2"/>
      <c r="O232" s="2"/>
      <c r="P232" s="2"/>
    </row>
    <row r="233" spans="1:16">
      <c r="A233" s="2"/>
      <c r="B233" s="2"/>
      <c r="G233" s="2"/>
      <c r="I233" s="2"/>
      <c r="J233" s="2"/>
      <c r="K233" s="2"/>
      <c r="M233" s="2"/>
      <c r="N233" s="2"/>
      <c r="O233" s="2"/>
      <c r="P233" s="2"/>
    </row>
    <row r="234" spans="1:16">
      <c r="A234" s="2"/>
      <c r="B234" s="2"/>
      <c r="G234" s="2"/>
      <c r="I234" s="2"/>
      <c r="J234" s="2"/>
      <c r="K234" s="2"/>
      <c r="M234" s="2"/>
      <c r="N234" s="2"/>
      <c r="O234" s="2"/>
      <c r="P234" s="2"/>
    </row>
    <row r="235" spans="1:16">
      <c r="A235" s="2"/>
      <c r="B235" s="2"/>
      <c r="G235" s="2"/>
      <c r="I235" s="2"/>
      <c r="J235" s="2"/>
      <c r="K235" s="2"/>
      <c r="M235" s="2"/>
      <c r="N235" s="2"/>
      <c r="O235" s="2"/>
      <c r="P235" s="2"/>
    </row>
    <row r="236" spans="1:16">
      <c r="A236" s="2"/>
      <c r="B236" s="2"/>
      <c r="G236" s="2"/>
      <c r="I236" s="2"/>
      <c r="J236" s="2"/>
      <c r="K236" s="2"/>
      <c r="M236" s="2"/>
      <c r="N236" s="2"/>
      <c r="O236" s="2"/>
      <c r="P236" s="2"/>
    </row>
    <row r="237" spans="1:16">
      <c r="A237" s="2"/>
      <c r="B237" s="2"/>
      <c r="G237" s="2"/>
      <c r="I237" s="2"/>
      <c r="J237" s="2"/>
      <c r="K237" s="2"/>
      <c r="M237" s="2"/>
      <c r="N237" s="2"/>
      <c r="O237" s="2"/>
      <c r="P237" s="2"/>
    </row>
    <row r="238" spans="1:16">
      <c r="A238" s="2"/>
      <c r="B238" s="2"/>
      <c r="G238" s="2"/>
      <c r="I238" s="2"/>
      <c r="J238" s="2"/>
      <c r="K238" s="2"/>
      <c r="M238" s="2"/>
      <c r="N238" s="2"/>
      <c r="O238" s="2"/>
      <c r="P238" s="2"/>
    </row>
    <row r="239" spans="1:16">
      <c r="A239" s="2"/>
      <c r="B239" s="2"/>
      <c r="G239" s="2"/>
      <c r="I239" s="2"/>
      <c r="J239" s="2"/>
      <c r="K239" s="2"/>
      <c r="M239" s="2"/>
      <c r="N239" s="2"/>
      <c r="O239" s="2"/>
      <c r="P239" s="2"/>
    </row>
    <row r="240" spans="1:16">
      <c r="A240" s="2"/>
      <c r="B240" s="2"/>
      <c r="G240" s="2"/>
      <c r="I240" s="2"/>
      <c r="J240" s="2"/>
      <c r="K240" s="2"/>
      <c r="M240" s="2"/>
      <c r="N240" s="2"/>
      <c r="O240" s="2"/>
      <c r="P240" s="2"/>
    </row>
    <row r="241" spans="1:16">
      <c r="A241" s="2"/>
      <c r="B241" s="2"/>
      <c r="G241" s="2"/>
      <c r="I241" s="2"/>
      <c r="J241" s="2"/>
      <c r="K241" s="2"/>
      <c r="M241" s="2"/>
      <c r="N241" s="2"/>
      <c r="O241" s="2"/>
      <c r="P241" s="2"/>
    </row>
    <row r="242" spans="1:16">
      <c r="A242" s="2"/>
      <c r="B242" s="2"/>
      <c r="G242" s="2"/>
      <c r="I242" s="2"/>
      <c r="J242" s="2"/>
      <c r="K242" s="2"/>
      <c r="M242" s="2"/>
      <c r="N242" s="2"/>
      <c r="O242" s="2"/>
      <c r="P242" s="2"/>
    </row>
    <row r="243" spans="1:16">
      <c r="A243" s="2"/>
      <c r="B243" s="2"/>
      <c r="G243" s="2"/>
      <c r="I243" s="2"/>
      <c r="J243" s="2"/>
      <c r="K243" s="2"/>
      <c r="M243" s="2"/>
      <c r="N243" s="2"/>
      <c r="O243" s="2"/>
      <c r="P243" s="2"/>
    </row>
    <row r="244" spans="1:16">
      <c r="A244" s="2"/>
      <c r="B244" s="2"/>
      <c r="G244" s="2"/>
      <c r="I244" s="2"/>
      <c r="J244" s="2"/>
      <c r="K244" s="2"/>
      <c r="M244" s="2"/>
      <c r="N244" s="2"/>
      <c r="O244" s="2"/>
      <c r="P244" s="2"/>
    </row>
    <row r="245" spans="1:16">
      <c r="A245" s="2"/>
      <c r="B245" s="2"/>
      <c r="G245" s="2"/>
      <c r="I245" s="2"/>
      <c r="J245" s="2"/>
      <c r="K245" s="2"/>
      <c r="M245" s="2"/>
      <c r="N245" s="2"/>
      <c r="O245" s="2"/>
      <c r="P245" s="2"/>
    </row>
    <row r="246" spans="1:16">
      <c r="A246" s="2"/>
      <c r="B246" s="2"/>
      <c r="G246" s="2"/>
      <c r="I246" s="2"/>
      <c r="J246" s="2"/>
      <c r="K246" s="2"/>
      <c r="M246" s="2"/>
      <c r="N246" s="2"/>
      <c r="O246" s="2"/>
      <c r="P246" s="2"/>
    </row>
    <row r="247" spans="1:16">
      <c r="A247" s="2"/>
      <c r="B247" s="2"/>
      <c r="G247" s="2"/>
      <c r="I247" s="2"/>
      <c r="J247" s="2"/>
      <c r="K247" s="2"/>
      <c r="M247" s="2"/>
      <c r="N247" s="2"/>
      <c r="O247" s="2"/>
      <c r="P247" s="2"/>
    </row>
    <row r="248" spans="1:16">
      <c r="A248" s="2"/>
      <c r="B248" s="2"/>
      <c r="G248" s="2"/>
      <c r="I248" s="2"/>
      <c r="J248" s="2"/>
      <c r="K248" s="2"/>
      <c r="M248" s="2"/>
      <c r="N248" s="2"/>
      <c r="O248" s="2"/>
      <c r="P248" s="2"/>
    </row>
    <row r="249" spans="1:16">
      <c r="A249" s="2"/>
      <c r="B249" s="2"/>
      <c r="G249" s="2"/>
      <c r="I249" s="2"/>
      <c r="J249" s="2"/>
      <c r="K249" s="2"/>
      <c r="M249" s="2"/>
      <c r="N249" s="2"/>
      <c r="O249" s="2"/>
      <c r="P249" s="2"/>
    </row>
    <row r="250" spans="1:16">
      <c r="A250" s="2"/>
      <c r="B250" s="2"/>
      <c r="G250" s="2"/>
      <c r="I250" s="2"/>
      <c r="J250" s="2"/>
      <c r="K250" s="2"/>
      <c r="M250" s="2"/>
      <c r="N250" s="2"/>
      <c r="O250" s="2"/>
      <c r="P250" s="2"/>
    </row>
    <row r="251" spans="1:16">
      <c r="A251" s="2"/>
      <c r="B251" s="2"/>
      <c r="G251" s="2"/>
      <c r="I251" s="2"/>
      <c r="J251" s="2"/>
      <c r="K251" s="2"/>
      <c r="M251" s="2"/>
      <c r="N251" s="2"/>
      <c r="O251" s="2"/>
      <c r="P251" s="2"/>
    </row>
    <row r="252" spans="1:16">
      <c r="A252" s="2"/>
      <c r="B252" s="2"/>
      <c r="G252" s="2"/>
      <c r="I252" s="2"/>
      <c r="J252" s="2"/>
      <c r="K252" s="2"/>
      <c r="M252" s="2"/>
      <c r="N252" s="2"/>
      <c r="O252" s="2"/>
      <c r="P252" s="2"/>
    </row>
  </sheetData>
  <protectedRanges>
    <protectedRange sqref="F2:G3" name="Диапазон1_1_1_1"/>
    <protectedRange sqref="L2:L3" name="Диапазон1_1_1_1_1"/>
  </protectedRanges>
  <mergeCells count="50">
    <mergeCell ref="A13:A19"/>
    <mergeCell ref="N2:N3"/>
    <mergeCell ref="M2:M3"/>
    <mergeCell ref="A69:A75"/>
    <mergeCell ref="A55:A58"/>
    <mergeCell ref="B55:B58"/>
    <mergeCell ref="B45:B47"/>
    <mergeCell ref="B59:B61"/>
    <mergeCell ref="B51:B54"/>
    <mergeCell ref="A4:A12"/>
    <mergeCell ref="B13:B19"/>
    <mergeCell ref="B10:B12"/>
    <mergeCell ref="L2:L3"/>
    <mergeCell ref="B42:B44"/>
    <mergeCell ref="A42:A44"/>
    <mergeCell ref="B48:B50"/>
    <mergeCell ref="Q29:Q33"/>
    <mergeCell ref="H2:I2"/>
    <mergeCell ref="B4:B6"/>
    <mergeCell ref="B7:B9"/>
    <mergeCell ref="B20:B26"/>
    <mergeCell ref="B27:B31"/>
    <mergeCell ref="A51:A54"/>
    <mergeCell ref="A91:H91"/>
    <mergeCell ref="B32:B35"/>
    <mergeCell ref="A87:A88"/>
    <mergeCell ref="B39:B41"/>
    <mergeCell ref="A36:A41"/>
    <mergeCell ref="A80:A81"/>
    <mergeCell ref="A82:A84"/>
    <mergeCell ref="A85:A86"/>
    <mergeCell ref="A77:A79"/>
    <mergeCell ref="B69:B75"/>
    <mergeCell ref="A27:A35"/>
    <mergeCell ref="G1:K1"/>
    <mergeCell ref="G2:G3"/>
    <mergeCell ref="A62:A68"/>
    <mergeCell ref="B62:B68"/>
    <mergeCell ref="C1:F1"/>
    <mergeCell ref="A1:B1"/>
    <mergeCell ref="A2:A3"/>
    <mergeCell ref="B2:B3"/>
    <mergeCell ref="C2:C3"/>
    <mergeCell ref="D2:D3"/>
    <mergeCell ref="E2:E3"/>
    <mergeCell ref="F2:F3"/>
    <mergeCell ref="J2:K2"/>
    <mergeCell ref="A59:A61"/>
    <mergeCell ref="B36:B38"/>
    <mergeCell ref="A45:A50"/>
  </mergeCells>
  <pageMargins left="0.70866141732283472" right="0.70866141732283472" top="0.74803149606299213" bottom="0.74803149606299213" header="0.31496062992125984" footer="0.31496062992125984"/>
  <pageSetup paperSize="12" scale="66" orientation="portrait" r:id="rId1"/>
  <rowBreaks count="1" manualBreakCount="1">
    <brk id="61" max="12" man="1"/>
  </rowBreaks>
  <colBreaks count="1" manualBreakCount="1">
    <brk id="14" max="1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66"/>
  </sheetPr>
  <dimension ref="A1:F11"/>
  <sheetViews>
    <sheetView view="pageBreakPreview" zoomScale="80" zoomScaleNormal="93" zoomScaleSheetLayoutView="80" workbookViewId="0">
      <selection activeCell="J10" sqref="J10"/>
    </sheetView>
  </sheetViews>
  <sheetFormatPr defaultRowHeight="12.75"/>
  <cols>
    <col min="1" max="1" width="5.28515625" style="3" bestFit="1" customWidth="1"/>
    <col min="2" max="2" width="13.7109375" style="3" customWidth="1"/>
    <col min="3" max="3" width="21.5703125" style="3" customWidth="1"/>
    <col min="4" max="4" width="19.42578125" style="3" customWidth="1"/>
    <col min="5" max="5" width="47.42578125" style="3" customWidth="1"/>
    <col min="6" max="6" width="37.85546875" style="3" customWidth="1"/>
    <col min="7" max="7" width="6.28515625" style="3" customWidth="1"/>
    <col min="8" max="252" width="8.85546875" style="3"/>
    <col min="253" max="253" width="9.5703125" style="3" customWidth="1"/>
    <col min="254" max="254" width="15.5703125" style="3" customWidth="1"/>
    <col min="255" max="255" width="30.42578125" style="3" bestFit="1" customWidth="1"/>
    <col min="256" max="256" width="19.42578125" style="3" customWidth="1"/>
    <col min="257" max="257" width="14" style="3" bestFit="1" customWidth="1"/>
    <col min="258" max="258" width="13.140625" style="3" bestFit="1" customWidth="1"/>
    <col min="259" max="259" width="38.7109375" style="3" bestFit="1" customWidth="1"/>
    <col min="260" max="260" width="17" style="3" customWidth="1"/>
    <col min="261" max="261" width="38" style="3" customWidth="1"/>
    <col min="262" max="262" width="18.140625" style="3" customWidth="1"/>
    <col min="263" max="508" width="8.85546875" style="3"/>
    <col min="509" max="509" width="9.5703125" style="3" customWidth="1"/>
    <col min="510" max="510" width="15.5703125" style="3" customWidth="1"/>
    <col min="511" max="511" width="30.42578125" style="3" bestFit="1" customWidth="1"/>
    <col min="512" max="512" width="19.42578125" style="3" customWidth="1"/>
    <col min="513" max="513" width="14" style="3" bestFit="1" customWidth="1"/>
    <col min="514" max="514" width="13.140625" style="3" bestFit="1" customWidth="1"/>
    <col min="515" max="515" width="38.7109375" style="3" bestFit="1" customWidth="1"/>
    <col min="516" max="516" width="17" style="3" customWidth="1"/>
    <col min="517" max="517" width="38" style="3" customWidth="1"/>
    <col min="518" max="518" width="18.140625" style="3" customWidth="1"/>
    <col min="519" max="764" width="8.85546875" style="3"/>
    <col min="765" max="765" width="9.5703125" style="3" customWidth="1"/>
    <col min="766" max="766" width="15.5703125" style="3" customWidth="1"/>
    <col min="767" max="767" width="30.42578125" style="3" bestFit="1" customWidth="1"/>
    <col min="768" max="768" width="19.42578125" style="3" customWidth="1"/>
    <col min="769" max="769" width="14" style="3" bestFit="1" customWidth="1"/>
    <col min="770" max="770" width="13.140625" style="3" bestFit="1" customWidth="1"/>
    <col min="771" max="771" width="38.7109375" style="3" bestFit="1" customWidth="1"/>
    <col min="772" max="772" width="17" style="3" customWidth="1"/>
    <col min="773" max="773" width="38" style="3" customWidth="1"/>
    <col min="774" max="774" width="18.140625" style="3" customWidth="1"/>
    <col min="775" max="1020" width="8.85546875" style="3"/>
    <col min="1021" max="1021" width="9.5703125" style="3" customWidth="1"/>
    <col min="1022" max="1022" width="15.5703125" style="3" customWidth="1"/>
    <col min="1023" max="1023" width="30.42578125" style="3" bestFit="1" customWidth="1"/>
    <col min="1024" max="1024" width="19.42578125" style="3" customWidth="1"/>
    <col min="1025" max="1025" width="14" style="3" bestFit="1" customWidth="1"/>
    <col min="1026" max="1026" width="13.140625" style="3" bestFit="1" customWidth="1"/>
    <col min="1027" max="1027" width="38.7109375" style="3" bestFit="1" customWidth="1"/>
    <col min="1028" max="1028" width="17" style="3" customWidth="1"/>
    <col min="1029" max="1029" width="38" style="3" customWidth="1"/>
    <col min="1030" max="1030" width="18.140625" style="3" customWidth="1"/>
    <col min="1031" max="1276" width="8.85546875" style="3"/>
    <col min="1277" max="1277" width="9.5703125" style="3" customWidth="1"/>
    <col min="1278" max="1278" width="15.5703125" style="3" customWidth="1"/>
    <col min="1279" max="1279" width="30.42578125" style="3" bestFit="1" customWidth="1"/>
    <col min="1280" max="1280" width="19.42578125" style="3" customWidth="1"/>
    <col min="1281" max="1281" width="14" style="3" bestFit="1" customWidth="1"/>
    <col min="1282" max="1282" width="13.140625" style="3" bestFit="1" customWidth="1"/>
    <col min="1283" max="1283" width="38.7109375" style="3" bestFit="1" customWidth="1"/>
    <col min="1284" max="1284" width="17" style="3" customWidth="1"/>
    <col min="1285" max="1285" width="38" style="3" customWidth="1"/>
    <col min="1286" max="1286" width="18.140625" style="3" customWidth="1"/>
    <col min="1287" max="1532" width="8.85546875" style="3"/>
    <col min="1533" max="1533" width="9.5703125" style="3" customWidth="1"/>
    <col min="1534" max="1534" width="15.5703125" style="3" customWidth="1"/>
    <col min="1535" max="1535" width="30.42578125" style="3" bestFit="1" customWidth="1"/>
    <col min="1536" max="1536" width="19.42578125" style="3" customWidth="1"/>
    <col min="1537" max="1537" width="14" style="3" bestFit="1" customWidth="1"/>
    <col min="1538" max="1538" width="13.140625" style="3" bestFit="1" customWidth="1"/>
    <col min="1539" max="1539" width="38.7109375" style="3" bestFit="1" customWidth="1"/>
    <col min="1540" max="1540" width="17" style="3" customWidth="1"/>
    <col min="1541" max="1541" width="38" style="3" customWidth="1"/>
    <col min="1542" max="1542" width="18.140625" style="3" customWidth="1"/>
    <col min="1543" max="1788" width="8.85546875" style="3"/>
    <col min="1789" max="1789" width="9.5703125" style="3" customWidth="1"/>
    <col min="1790" max="1790" width="15.5703125" style="3" customWidth="1"/>
    <col min="1791" max="1791" width="30.42578125" style="3" bestFit="1" customWidth="1"/>
    <col min="1792" max="1792" width="19.42578125" style="3" customWidth="1"/>
    <col min="1793" max="1793" width="14" style="3" bestFit="1" customWidth="1"/>
    <col min="1794" max="1794" width="13.140625" style="3" bestFit="1" customWidth="1"/>
    <col min="1795" max="1795" width="38.7109375" style="3" bestFit="1" customWidth="1"/>
    <col min="1796" max="1796" width="17" style="3" customWidth="1"/>
    <col min="1797" max="1797" width="38" style="3" customWidth="1"/>
    <col min="1798" max="1798" width="18.140625" style="3" customWidth="1"/>
    <col min="1799" max="2044" width="8.85546875" style="3"/>
    <col min="2045" max="2045" width="9.5703125" style="3" customWidth="1"/>
    <col min="2046" max="2046" width="15.5703125" style="3" customWidth="1"/>
    <col min="2047" max="2047" width="30.42578125" style="3" bestFit="1" customWidth="1"/>
    <col min="2048" max="2048" width="19.42578125" style="3" customWidth="1"/>
    <col min="2049" max="2049" width="14" style="3" bestFit="1" customWidth="1"/>
    <col min="2050" max="2050" width="13.140625" style="3" bestFit="1" customWidth="1"/>
    <col min="2051" max="2051" width="38.7109375" style="3" bestFit="1" customWidth="1"/>
    <col min="2052" max="2052" width="17" style="3" customWidth="1"/>
    <col min="2053" max="2053" width="38" style="3" customWidth="1"/>
    <col min="2054" max="2054" width="18.140625" style="3" customWidth="1"/>
    <col min="2055" max="2300" width="8.85546875" style="3"/>
    <col min="2301" max="2301" width="9.5703125" style="3" customWidth="1"/>
    <col min="2302" max="2302" width="15.5703125" style="3" customWidth="1"/>
    <col min="2303" max="2303" width="30.42578125" style="3" bestFit="1" customWidth="1"/>
    <col min="2304" max="2304" width="19.42578125" style="3" customWidth="1"/>
    <col min="2305" max="2305" width="14" style="3" bestFit="1" customWidth="1"/>
    <col min="2306" max="2306" width="13.140625" style="3" bestFit="1" customWidth="1"/>
    <col min="2307" max="2307" width="38.7109375" style="3" bestFit="1" customWidth="1"/>
    <col min="2308" max="2308" width="17" style="3" customWidth="1"/>
    <col min="2309" max="2309" width="38" style="3" customWidth="1"/>
    <col min="2310" max="2310" width="18.140625" style="3" customWidth="1"/>
    <col min="2311" max="2556" width="8.85546875" style="3"/>
    <col min="2557" max="2557" width="9.5703125" style="3" customWidth="1"/>
    <col min="2558" max="2558" width="15.5703125" style="3" customWidth="1"/>
    <col min="2559" max="2559" width="30.42578125" style="3" bestFit="1" customWidth="1"/>
    <col min="2560" max="2560" width="19.42578125" style="3" customWidth="1"/>
    <col min="2561" max="2561" width="14" style="3" bestFit="1" customWidth="1"/>
    <col min="2562" max="2562" width="13.140625" style="3" bestFit="1" customWidth="1"/>
    <col min="2563" max="2563" width="38.7109375" style="3" bestFit="1" customWidth="1"/>
    <col min="2564" max="2564" width="17" style="3" customWidth="1"/>
    <col min="2565" max="2565" width="38" style="3" customWidth="1"/>
    <col min="2566" max="2566" width="18.140625" style="3" customWidth="1"/>
    <col min="2567" max="2812" width="8.85546875" style="3"/>
    <col min="2813" max="2813" width="9.5703125" style="3" customWidth="1"/>
    <col min="2814" max="2814" width="15.5703125" style="3" customWidth="1"/>
    <col min="2815" max="2815" width="30.42578125" style="3" bestFit="1" customWidth="1"/>
    <col min="2816" max="2816" width="19.42578125" style="3" customWidth="1"/>
    <col min="2817" max="2817" width="14" style="3" bestFit="1" customWidth="1"/>
    <col min="2818" max="2818" width="13.140625" style="3" bestFit="1" customWidth="1"/>
    <col min="2819" max="2819" width="38.7109375" style="3" bestFit="1" customWidth="1"/>
    <col min="2820" max="2820" width="17" style="3" customWidth="1"/>
    <col min="2821" max="2821" width="38" style="3" customWidth="1"/>
    <col min="2822" max="2822" width="18.140625" style="3" customWidth="1"/>
    <col min="2823" max="3068" width="8.85546875" style="3"/>
    <col min="3069" max="3069" width="9.5703125" style="3" customWidth="1"/>
    <col min="3070" max="3070" width="15.5703125" style="3" customWidth="1"/>
    <col min="3071" max="3071" width="30.42578125" style="3" bestFit="1" customWidth="1"/>
    <col min="3072" max="3072" width="19.42578125" style="3" customWidth="1"/>
    <col min="3073" max="3073" width="14" style="3" bestFit="1" customWidth="1"/>
    <col min="3074" max="3074" width="13.140625" style="3" bestFit="1" customWidth="1"/>
    <col min="3075" max="3075" width="38.7109375" style="3" bestFit="1" customWidth="1"/>
    <col min="3076" max="3076" width="17" style="3" customWidth="1"/>
    <col min="3077" max="3077" width="38" style="3" customWidth="1"/>
    <col min="3078" max="3078" width="18.140625" style="3" customWidth="1"/>
    <col min="3079" max="3324" width="8.85546875" style="3"/>
    <col min="3325" max="3325" width="9.5703125" style="3" customWidth="1"/>
    <col min="3326" max="3326" width="15.5703125" style="3" customWidth="1"/>
    <col min="3327" max="3327" width="30.42578125" style="3" bestFit="1" customWidth="1"/>
    <col min="3328" max="3328" width="19.42578125" style="3" customWidth="1"/>
    <col min="3329" max="3329" width="14" style="3" bestFit="1" customWidth="1"/>
    <col min="3330" max="3330" width="13.140625" style="3" bestFit="1" customWidth="1"/>
    <col min="3331" max="3331" width="38.7109375" style="3" bestFit="1" customWidth="1"/>
    <col min="3332" max="3332" width="17" style="3" customWidth="1"/>
    <col min="3333" max="3333" width="38" style="3" customWidth="1"/>
    <col min="3334" max="3334" width="18.140625" style="3" customWidth="1"/>
    <col min="3335" max="3580" width="8.85546875" style="3"/>
    <col min="3581" max="3581" width="9.5703125" style="3" customWidth="1"/>
    <col min="3582" max="3582" width="15.5703125" style="3" customWidth="1"/>
    <col min="3583" max="3583" width="30.42578125" style="3" bestFit="1" customWidth="1"/>
    <col min="3584" max="3584" width="19.42578125" style="3" customWidth="1"/>
    <col min="3585" max="3585" width="14" style="3" bestFit="1" customWidth="1"/>
    <col min="3586" max="3586" width="13.140625" style="3" bestFit="1" customWidth="1"/>
    <col min="3587" max="3587" width="38.7109375" style="3" bestFit="1" customWidth="1"/>
    <col min="3588" max="3588" width="17" style="3" customWidth="1"/>
    <col min="3589" max="3589" width="38" style="3" customWidth="1"/>
    <col min="3590" max="3590" width="18.140625" style="3" customWidth="1"/>
    <col min="3591" max="3836" width="8.85546875" style="3"/>
    <col min="3837" max="3837" width="9.5703125" style="3" customWidth="1"/>
    <col min="3838" max="3838" width="15.5703125" style="3" customWidth="1"/>
    <col min="3839" max="3839" width="30.42578125" style="3" bestFit="1" customWidth="1"/>
    <col min="3840" max="3840" width="19.42578125" style="3" customWidth="1"/>
    <col min="3841" max="3841" width="14" style="3" bestFit="1" customWidth="1"/>
    <col min="3842" max="3842" width="13.140625" style="3" bestFit="1" customWidth="1"/>
    <col min="3843" max="3843" width="38.7109375" style="3" bestFit="1" customWidth="1"/>
    <col min="3844" max="3844" width="17" style="3" customWidth="1"/>
    <col min="3845" max="3845" width="38" style="3" customWidth="1"/>
    <col min="3846" max="3846" width="18.140625" style="3" customWidth="1"/>
    <col min="3847" max="4092" width="8.85546875" style="3"/>
    <col min="4093" max="4093" width="9.5703125" style="3" customWidth="1"/>
    <col min="4094" max="4094" width="15.5703125" style="3" customWidth="1"/>
    <col min="4095" max="4095" width="30.42578125" style="3" bestFit="1" customWidth="1"/>
    <col min="4096" max="4096" width="19.42578125" style="3" customWidth="1"/>
    <col min="4097" max="4097" width="14" style="3" bestFit="1" customWidth="1"/>
    <col min="4098" max="4098" width="13.140625" style="3" bestFit="1" customWidth="1"/>
    <col min="4099" max="4099" width="38.7109375" style="3" bestFit="1" customWidth="1"/>
    <col min="4100" max="4100" width="17" style="3" customWidth="1"/>
    <col min="4101" max="4101" width="38" style="3" customWidth="1"/>
    <col min="4102" max="4102" width="18.140625" style="3" customWidth="1"/>
    <col min="4103" max="4348" width="8.85546875" style="3"/>
    <col min="4349" max="4349" width="9.5703125" style="3" customWidth="1"/>
    <col min="4350" max="4350" width="15.5703125" style="3" customWidth="1"/>
    <col min="4351" max="4351" width="30.42578125" style="3" bestFit="1" customWidth="1"/>
    <col min="4352" max="4352" width="19.42578125" style="3" customWidth="1"/>
    <col min="4353" max="4353" width="14" style="3" bestFit="1" customWidth="1"/>
    <col min="4354" max="4354" width="13.140625" style="3" bestFit="1" customWidth="1"/>
    <col min="4355" max="4355" width="38.7109375" style="3" bestFit="1" customWidth="1"/>
    <col min="4356" max="4356" width="17" style="3" customWidth="1"/>
    <col min="4357" max="4357" width="38" style="3" customWidth="1"/>
    <col min="4358" max="4358" width="18.140625" style="3" customWidth="1"/>
    <col min="4359" max="4604" width="8.85546875" style="3"/>
    <col min="4605" max="4605" width="9.5703125" style="3" customWidth="1"/>
    <col min="4606" max="4606" width="15.5703125" style="3" customWidth="1"/>
    <col min="4607" max="4607" width="30.42578125" style="3" bestFit="1" customWidth="1"/>
    <col min="4608" max="4608" width="19.42578125" style="3" customWidth="1"/>
    <col min="4609" max="4609" width="14" style="3" bestFit="1" customWidth="1"/>
    <col min="4610" max="4610" width="13.140625" style="3" bestFit="1" customWidth="1"/>
    <col min="4611" max="4611" width="38.7109375" style="3" bestFit="1" customWidth="1"/>
    <col min="4612" max="4612" width="17" style="3" customWidth="1"/>
    <col min="4613" max="4613" width="38" style="3" customWidth="1"/>
    <col min="4614" max="4614" width="18.140625" style="3" customWidth="1"/>
    <col min="4615" max="4860" width="8.85546875" style="3"/>
    <col min="4861" max="4861" width="9.5703125" style="3" customWidth="1"/>
    <col min="4862" max="4862" width="15.5703125" style="3" customWidth="1"/>
    <col min="4863" max="4863" width="30.42578125" style="3" bestFit="1" customWidth="1"/>
    <col min="4864" max="4864" width="19.42578125" style="3" customWidth="1"/>
    <col min="4865" max="4865" width="14" style="3" bestFit="1" customWidth="1"/>
    <col min="4866" max="4866" width="13.140625" style="3" bestFit="1" customWidth="1"/>
    <col min="4867" max="4867" width="38.7109375" style="3" bestFit="1" customWidth="1"/>
    <col min="4868" max="4868" width="17" style="3" customWidth="1"/>
    <col min="4869" max="4869" width="38" style="3" customWidth="1"/>
    <col min="4870" max="4870" width="18.140625" style="3" customWidth="1"/>
    <col min="4871" max="5116" width="8.85546875" style="3"/>
    <col min="5117" max="5117" width="9.5703125" style="3" customWidth="1"/>
    <col min="5118" max="5118" width="15.5703125" style="3" customWidth="1"/>
    <col min="5119" max="5119" width="30.42578125" style="3" bestFit="1" customWidth="1"/>
    <col min="5120" max="5120" width="19.42578125" style="3" customWidth="1"/>
    <col min="5121" max="5121" width="14" style="3" bestFit="1" customWidth="1"/>
    <col min="5122" max="5122" width="13.140625" style="3" bestFit="1" customWidth="1"/>
    <col min="5123" max="5123" width="38.7109375" style="3" bestFit="1" customWidth="1"/>
    <col min="5124" max="5124" width="17" style="3" customWidth="1"/>
    <col min="5125" max="5125" width="38" style="3" customWidth="1"/>
    <col min="5126" max="5126" width="18.140625" style="3" customWidth="1"/>
    <col min="5127" max="5372" width="8.85546875" style="3"/>
    <col min="5373" max="5373" width="9.5703125" style="3" customWidth="1"/>
    <col min="5374" max="5374" width="15.5703125" style="3" customWidth="1"/>
    <col min="5375" max="5375" width="30.42578125" style="3" bestFit="1" customWidth="1"/>
    <col min="5376" max="5376" width="19.42578125" style="3" customWidth="1"/>
    <col min="5377" max="5377" width="14" style="3" bestFit="1" customWidth="1"/>
    <col min="5378" max="5378" width="13.140625" style="3" bestFit="1" customWidth="1"/>
    <col min="5379" max="5379" width="38.7109375" style="3" bestFit="1" customWidth="1"/>
    <col min="5380" max="5380" width="17" style="3" customWidth="1"/>
    <col min="5381" max="5381" width="38" style="3" customWidth="1"/>
    <col min="5382" max="5382" width="18.140625" style="3" customWidth="1"/>
    <col min="5383" max="5628" width="8.85546875" style="3"/>
    <col min="5629" max="5629" width="9.5703125" style="3" customWidth="1"/>
    <col min="5630" max="5630" width="15.5703125" style="3" customWidth="1"/>
    <col min="5631" max="5631" width="30.42578125" style="3" bestFit="1" customWidth="1"/>
    <col min="5632" max="5632" width="19.42578125" style="3" customWidth="1"/>
    <col min="5633" max="5633" width="14" style="3" bestFit="1" customWidth="1"/>
    <col min="5634" max="5634" width="13.140625" style="3" bestFit="1" customWidth="1"/>
    <col min="5635" max="5635" width="38.7109375" style="3" bestFit="1" customWidth="1"/>
    <col min="5636" max="5636" width="17" style="3" customWidth="1"/>
    <col min="5637" max="5637" width="38" style="3" customWidth="1"/>
    <col min="5638" max="5638" width="18.140625" style="3" customWidth="1"/>
    <col min="5639" max="5884" width="8.85546875" style="3"/>
    <col min="5885" max="5885" width="9.5703125" style="3" customWidth="1"/>
    <col min="5886" max="5886" width="15.5703125" style="3" customWidth="1"/>
    <col min="5887" max="5887" width="30.42578125" style="3" bestFit="1" customWidth="1"/>
    <col min="5888" max="5888" width="19.42578125" style="3" customWidth="1"/>
    <col min="5889" max="5889" width="14" style="3" bestFit="1" customWidth="1"/>
    <col min="5890" max="5890" width="13.140625" style="3" bestFit="1" customWidth="1"/>
    <col min="5891" max="5891" width="38.7109375" style="3" bestFit="1" customWidth="1"/>
    <col min="5892" max="5892" width="17" style="3" customWidth="1"/>
    <col min="5893" max="5893" width="38" style="3" customWidth="1"/>
    <col min="5894" max="5894" width="18.140625" style="3" customWidth="1"/>
    <col min="5895" max="6140" width="8.85546875" style="3"/>
    <col min="6141" max="6141" width="9.5703125" style="3" customWidth="1"/>
    <col min="6142" max="6142" width="15.5703125" style="3" customWidth="1"/>
    <col min="6143" max="6143" width="30.42578125" style="3" bestFit="1" customWidth="1"/>
    <col min="6144" max="6144" width="19.42578125" style="3" customWidth="1"/>
    <col min="6145" max="6145" width="14" style="3" bestFit="1" customWidth="1"/>
    <col min="6146" max="6146" width="13.140625" style="3" bestFit="1" customWidth="1"/>
    <col min="6147" max="6147" width="38.7109375" style="3" bestFit="1" customWidth="1"/>
    <col min="6148" max="6148" width="17" style="3" customWidth="1"/>
    <col min="6149" max="6149" width="38" style="3" customWidth="1"/>
    <col min="6150" max="6150" width="18.140625" style="3" customWidth="1"/>
    <col min="6151" max="6396" width="8.85546875" style="3"/>
    <col min="6397" max="6397" width="9.5703125" style="3" customWidth="1"/>
    <col min="6398" max="6398" width="15.5703125" style="3" customWidth="1"/>
    <col min="6399" max="6399" width="30.42578125" style="3" bestFit="1" customWidth="1"/>
    <col min="6400" max="6400" width="19.42578125" style="3" customWidth="1"/>
    <col min="6401" max="6401" width="14" style="3" bestFit="1" customWidth="1"/>
    <col min="6402" max="6402" width="13.140625" style="3" bestFit="1" customWidth="1"/>
    <col min="6403" max="6403" width="38.7109375" style="3" bestFit="1" customWidth="1"/>
    <col min="6404" max="6404" width="17" style="3" customWidth="1"/>
    <col min="6405" max="6405" width="38" style="3" customWidth="1"/>
    <col min="6406" max="6406" width="18.140625" style="3" customWidth="1"/>
    <col min="6407" max="6652" width="8.85546875" style="3"/>
    <col min="6653" max="6653" width="9.5703125" style="3" customWidth="1"/>
    <col min="6654" max="6654" width="15.5703125" style="3" customWidth="1"/>
    <col min="6655" max="6655" width="30.42578125" style="3" bestFit="1" customWidth="1"/>
    <col min="6656" max="6656" width="19.42578125" style="3" customWidth="1"/>
    <col min="6657" max="6657" width="14" style="3" bestFit="1" customWidth="1"/>
    <col min="6658" max="6658" width="13.140625" style="3" bestFit="1" customWidth="1"/>
    <col min="6659" max="6659" width="38.7109375" style="3" bestFit="1" customWidth="1"/>
    <col min="6660" max="6660" width="17" style="3" customWidth="1"/>
    <col min="6661" max="6661" width="38" style="3" customWidth="1"/>
    <col min="6662" max="6662" width="18.140625" style="3" customWidth="1"/>
    <col min="6663" max="6908" width="8.85546875" style="3"/>
    <col min="6909" max="6909" width="9.5703125" style="3" customWidth="1"/>
    <col min="6910" max="6910" width="15.5703125" style="3" customWidth="1"/>
    <col min="6911" max="6911" width="30.42578125" style="3" bestFit="1" customWidth="1"/>
    <col min="6912" max="6912" width="19.42578125" style="3" customWidth="1"/>
    <col min="6913" max="6913" width="14" style="3" bestFit="1" customWidth="1"/>
    <col min="6914" max="6914" width="13.140625" style="3" bestFit="1" customWidth="1"/>
    <col min="6915" max="6915" width="38.7109375" style="3" bestFit="1" customWidth="1"/>
    <col min="6916" max="6916" width="17" style="3" customWidth="1"/>
    <col min="6917" max="6917" width="38" style="3" customWidth="1"/>
    <col min="6918" max="6918" width="18.140625" style="3" customWidth="1"/>
    <col min="6919" max="7164" width="8.85546875" style="3"/>
    <col min="7165" max="7165" width="9.5703125" style="3" customWidth="1"/>
    <col min="7166" max="7166" width="15.5703125" style="3" customWidth="1"/>
    <col min="7167" max="7167" width="30.42578125" style="3" bestFit="1" customWidth="1"/>
    <col min="7168" max="7168" width="19.42578125" style="3" customWidth="1"/>
    <col min="7169" max="7169" width="14" style="3" bestFit="1" customWidth="1"/>
    <col min="7170" max="7170" width="13.140625" style="3" bestFit="1" customWidth="1"/>
    <col min="7171" max="7171" width="38.7109375" style="3" bestFit="1" customWidth="1"/>
    <col min="7172" max="7172" width="17" style="3" customWidth="1"/>
    <col min="7173" max="7173" width="38" style="3" customWidth="1"/>
    <col min="7174" max="7174" width="18.140625" style="3" customWidth="1"/>
    <col min="7175" max="7420" width="8.85546875" style="3"/>
    <col min="7421" max="7421" width="9.5703125" style="3" customWidth="1"/>
    <col min="7422" max="7422" width="15.5703125" style="3" customWidth="1"/>
    <col min="7423" max="7423" width="30.42578125" style="3" bestFit="1" customWidth="1"/>
    <col min="7424" max="7424" width="19.42578125" style="3" customWidth="1"/>
    <col min="7425" max="7425" width="14" style="3" bestFit="1" customWidth="1"/>
    <col min="7426" max="7426" width="13.140625" style="3" bestFit="1" customWidth="1"/>
    <col min="7427" max="7427" width="38.7109375" style="3" bestFit="1" customWidth="1"/>
    <col min="7428" max="7428" width="17" style="3" customWidth="1"/>
    <col min="7429" max="7429" width="38" style="3" customWidth="1"/>
    <col min="7430" max="7430" width="18.140625" style="3" customWidth="1"/>
    <col min="7431" max="7676" width="8.85546875" style="3"/>
    <col min="7677" max="7677" width="9.5703125" style="3" customWidth="1"/>
    <col min="7678" max="7678" width="15.5703125" style="3" customWidth="1"/>
    <col min="7679" max="7679" width="30.42578125" style="3" bestFit="1" customWidth="1"/>
    <col min="7680" max="7680" width="19.42578125" style="3" customWidth="1"/>
    <col min="7681" max="7681" width="14" style="3" bestFit="1" customWidth="1"/>
    <col min="7682" max="7682" width="13.140625" style="3" bestFit="1" customWidth="1"/>
    <col min="7683" max="7683" width="38.7109375" style="3" bestFit="1" customWidth="1"/>
    <col min="7684" max="7684" width="17" style="3" customWidth="1"/>
    <col min="7685" max="7685" width="38" style="3" customWidth="1"/>
    <col min="7686" max="7686" width="18.140625" style="3" customWidth="1"/>
    <col min="7687" max="7932" width="8.85546875" style="3"/>
    <col min="7933" max="7933" width="9.5703125" style="3" customWidth="1"/>
    <col min="7934" max="7934" width="15.5703125" style="3" customWidth="1"/>
    <col min="7935" max="7935" width="30.42578125" style="3" bestFit="1" customWidth="1"/>
    <col min="7936" max="7936" width="19.42578125" style="3" customWidth="1"/>
    <col min="7937" max="7937" width="14" style="3" bestFit="1" customWidth="1"/>
    <col min="7938" max="7938" width="13.140625" style="3" bestFit="1" customWidth="1"/>
    <col min="7939" max="7939" width="38.7109375" style="3" bestFit="1" customWidth="1"/>
    <col min="7940" max="7940" width="17" style="3" customWidth="1"/>
    <col min="7941" max="7941" width="38" style="3" customWidth="1"/>
    <col min="7942" max="7942" width="18.140625" style="3" customWidth="1"/>
    <col min="7943" max="8188" width="8.85546875" style="3"/>
    <col min="8189" max="8189" width="9.5703125" style="3" customWidth="1"/>
    <col min="8190" max="8190" width="15.5703125" style="3" customWidth="1"/>
    <col min="8191" max="8191" width="30.42578125" style="3" bestFit="1" customWidth="1"/>
    <col min="8192" max="8192" width="19.42578125" style="3" customWidth="1"/>
    <col min="8193" max="8193" width="14" style="3" bestFit="1" customWidth="1"/>
    <col min="8194" max="8194" width="13.140625" style="3" bestFit="1" customWidth="1"/>
    <col min="8195" max="8195" width="38.7109375" style="3" bestFit="1" customWidth="1"/>
    <col min="8196" max="8196" width="17" style="3" customWidth="1"/>
    <col min="8197" max="8197" width="38" style="3" customWidth="1"/>
    <col min="8198" max="8198" width="18.140625" style="3" customWidth="1"/>
    <col min="8199" max="8444" width="8.85546875" style="3"/>
    <col min="8445" max="8445" width="9.5703125" style="3" customWidth="1"/>
    <col min="8446" max="8446" width="15.5703125" style="3" customWidth="1"/>
    <col min="8447" max="8447" width="30.42578125" style="3" bestFit="1" customWidth="1"/>
    <col min="8448" max="8448" width="19.42578125" style="3" customWidth="1"/>
    <col min="8449" max="8449" width="14" style="3" bestFit="1" customWidth="1"/>
    <col min="8450" max="8450" width="13.140625" style="3" bestFit="1" customWidth="1"/>
    <col min="8451" max="8451" width="38.7109375" style="3" bestFit="1" customWidth="1"/>
    <col min="8452" max="8452" width="17" style="3" customWidth="1"/>
    <col min="8453" max="8453" width="38" style="3" customWidth="1"/>
    <col min="8454" max="8454" width="18.140625" style="3" customWidth="1"/>
    <col min="8455" max="8700" width="8.85546875" style="3"/>
    <col min="8701" max="8701" width="9.5703125" style="3" customWidth="1"/>
    <col min="8702" max="8702" width="15.5703125" style="3" customWidth="1"/>
    <col min="8703" max="8703" width="30.42578125" style="3" bestFit="1" customWidth="1"/>
    <col min="8704" max="8704" width="19.42578125" style="3" customWidth="1"/>
    <col min="8705" max="8705" width="14" style="3" bestFit="1" customWidth="1"/>
    <col min="8706" max="8706" width="13.140625" style="3" bestFit="1" customWidth="1"/>
    <col min="8707" max="8707" width="38.7109375" style="3" bestFit="1" customWidth="1"/>
    <col min="8708" max="8708" width="17" style="3" customWidth="1"/>
    <col min="8709" max="8709" width="38" style="3" customWidth="1"/>
    <col min="8710" max="8710" width="18.140625" style="3" customWidth="1"/>
    <col min="8711" max="8956" width="8.85546875" style="3"/>
    <col min="8957" max="8957" width="9.5703125" style="3" customWidth="1"/>
    <col min="8958" max="8958" width="15.5703125" style="3" customWidth="1"/>
    <col min="8959" max="8959" width="30.42578125" style="3" bestFit="1" customWidth="1"/>
    <col min="8960" max="8960" width="19.42578125" style="3" customWidth="1"/>
    <col min="8961" max="8961" width="14" style="3" bestFit="1" customWidth="1"/>
    <col min="8962" max="8962" width="13.140625" style="3" bestFit="1" customWidth="1"/>
    <col min="8963" max="8963" width="38.7109375" style="3" bestFit="1" customWidth="1"/>
    <col min="8964" max="8964" width="17" style="3" customWidth="1"/>
    <col min="8965" max="8965" width="38" style="3" customWidth="1"/>
    <col min="8966" max="8966" width="18.140625" style="3" customWidth="1"/>
    <col min="8967" max="9212" width="8.85546875" style="3"/>
    <col min="9213" max="9213" width="9.5703125" style="3" customWidth="1"/>
    <col min="9214" max="9214" width="15.5703125" style="3" customWidth="1"/>
    <col min="9215" max="9215" width="30.42578125" style="3" bestFit="1" customWidth="1"/>
    <col min="9216" max="9216" width="19.42578125" style="3" customWidth="1"/>
    <col min="9217" max="9217" width="14" style="3" bestFit="1" customWidth="1"/>
    <col min="9218" max="9218" width="13.140625" style="3" bestFit="1" customWidth="1"/>
    <col min="9219" max="9219" width="38.7109375" style="3" bestFit="1" customWidth="1"/>
    <col min="9220" max="9220" width="17" style="3" customWidth="1"/>
    <col min="9221" max="9221" width="38" style="3" customWidth="1"/>
    <col min="9222" max="9222" width="18.140625" style="3" customWidth="1"/>
    <col min="9223" max="9468" width="8.85546875" style="3"/>
    <col min="9469" max="9469" width="9.5703125" style="3" customWidth="1"/>
    <col min="9470" max="9470" width="15.5703125" style="3" customWidth="1"/>
    <col min="9471" max="9471" width="30.42578125" style="3" bestFit="1" customWidth="1"/>
    <col min="9472" max="9472" width="19.42578125" style="3" customWidth="1"/>
    <col min="9473" max="9473" width="14" style="3" bestFit="1" customWidth="1"/>
    <col min="9474" max="9474" width="13.140625" style="3" bestFit="1" customWidth="1"/>
    <col min="9475" max="9475" width="38.7109375" style="3" bestFit="1" customWidth="1"/>
    <col min="9476" max="9476" width="17" style="3" customWidth="1"/>
    <col min="9477" max="9477" width="38" style="3" customWidth="1"/>
    <col min="9478" max="9478" width="18.140625" style="3" customWidth="1"/>
    <col min="9479" max="9724" width="8.85546875" style="3"/>
    <col min="9725" max="9725" width="9.5703125" style="3" customWidth="1"/>
    <col min="9726" max="9726" width="15.5703125" style="3" customWidth="1"/>
    <col min="9727" max="9727" width="30.42578125" style="3" bestFit="1" customWidth="1"/>
    <col min="9728" max="9728" width="19.42578125" style="3" customWidth="1"/>
    <col min="9729" max="9729" width="14" style="3" bestFit="1" customWidth="1"/>
    <col min="9730" max="9730" width="13.140625" style="3" bestFit="1" customWidth="1"/>
    <col min="9731" max="9731" width="38.7109375" style="3" bestFit="1" customWidth="1"/>
    <col min="9732" max="9732" width="17" style="3" customWidth="1"/>
    <col min="9733" max="9733" width="38" style="3" customWidth="1"/>
    <col min="9734" max="9734" width="18.140625" style="3" customWidth="1"/>
    <col min="9735" max="9980" width="8.85546875" style="3"/>
    <col min="9981" max="9981" width="9.5703125" style="3" customWidth="1"/>
    <col min="9982" max="9982" width="15.5703125" style="3" customWidth="1"/>
    <col min="9983" max="9983" width="30.42578125" style="3" bestFit="1" customWidth="1"/>
    <col min="9984" max="9984" width="19.42578125" style="3" customWidth="1"/>
    <col min="9985" max="9985" width="14" style="3" bestFit="1" customWidth="1"/>
    <col min="9986" max="9986" width="13.140625" style="3" bestFit="1" customWidth="1"/>
    <col min="9987" max="9987" width="38.7109375" style="3" bestFit="1" customWidth="1"/>
    <col min="9988" max="9988" width="17" style="3" customWidth="1"/>
    <col min="9989" max="9989" width="38" style="3" customWidth="1"/>
    <col min="9990" max="9990" width="18.140625" style="3" customWidth="1"/>
    <col min="9991" max="10236" width="8.85546875" style="3"/>
    <col min="10237" max="10237" width="9.5703125" style="3" customWidth="1"/>
    <col min="10238" max="10238" width="15.5703125" style="3" customWidth="1"/>
    <col min="10239" max="10239" width="30.42578125" style="3" bestFit="1" customWidth="1"/>
    <col min="10240" max="10240" width="19.42578125" style="3" customWidth="1"/>
    <col min="10241" max="10241" width="14" style="3" bestFit="1" customWidth="1"/>
    <col min="10242" max="10242" width="13.140625" style="3" bestFit="1" customWidth="1"/>
    <col min="10243" max="10243" width="38.7109375" style="3" bestFit="1" customWidth="1"/>
    <col min="10244" max="10244" width="17" style="3" customWidth="1"/>
    <col min="10245" max="10245" width="38" style="3" customWidth="1"/>
    <col min="10246" max="10246" width="18.140625" style="3" customWidth="1"/>
    <col min="10247" max="10492" width="8.85546875" style="3"/>
    <col min="10493" max="10493" width="9.5703125" style="3" customWidth="1"/>
    <col min="10494" max="10494" width="15.5703125" style="3" customWidth="1"/>
    <col min="10495" max="10495" width="30.42578125" style="3" bestFit="1" customWidth="1"/>
    <col min="10496" max="10496" width="19.42578125" style="3" customWidth="1"/>
    <col min="10497" max="10497" width="14" style="3" bestFit="1" customWidth="1"/>
    <col min="10498" max="10498" width="13.140625" style="3" bestFit="1" customWidth="1"/>
    <col min="10499" max="10499" width="38.7109375" style="3" bestFit="1" customWidth="1"/>
    <col min="10500" max="10500" width="17" style="3" customWidth="1"/>
    <col min="10501" max="10501" width="38" style="3" customWidth="1"/>
    <col min="10502" max="10502" width="18.140625" style="3" customWidth="1"/>
    <col min="10503" max="10748" width="8.85546875" style="3"/>
    <col min="10749" max="10749" width="9.5703125" style="3" customWidth="1"/>
    <col min="10750" max="10750" width="15.5703125" style="3" customWidth="1"/>
    <col min="10751" max="10751" width="30.42578125" style="3" bestFit="1" customWidth="1"/>
    <col min="10752" max="10752" width="19.42578125" style="3" customWidth="1"/>
    <col min="10753" max="10753" width="14" style="3" bestFit="1" customWidth="1"/>
    <col min="10754" max="10754" width="13.140625" style="3" bestFit="1" customWidth="1"/>
    <col min="10755" max="10755" width="38.7109375" style="3" bestFit="1" customWidth="1"/>
    <col min="10756" max="10756" width="17" style="3" customWidth="1"/>
    <col min="10757" max="10757" width="38" style="3" customWidth="1"/>
    <col min="10758" max="10758" width="18.140625" style="3" customWidth="1"/>
    <col min="10759" max="11004" width="8.85546875" style="3"/>
    <col min="11005" max="11005" width="9.5703125" style="3" customWidth="1"/>
    <col min="11006" max="11006" width="15.5703125" style="3" customWidth="1"/>
    <col min="11007" max="11007" width="30.42578125" style="3" bestFit="1" customWidth="1"/>
    <col min="11008" max="11008" width="19.42578125" style="3" customWidth="1"/>
    <col min="11009" max="11009" width="14" style="3" bestFit="1" customWidth="1"/>
    <col min="11010" max="11010" width="13.140625" style="3" bestFit="1" customWidth="1"/>
    <col min="11011" max="11011" width="38.7109375" style="3" bestFit="1" customWidth="1"/>
    <col min="11012" max="11012" width="17" style="3" customWidth="1"/>
    <col min="11013" max="11013" width="38" style="3" customWidth="1"/>
    <col min="11014" max="11014" width="18.140625" style="3" customWidth="1"/>
    <col min="11015" max="11260" width="8.85546875" style="3"/>
    <col min="11261" max="11261" width="9.5703125" style="3" customWidth="1"/>
    <col min="11262" max="11262" width="15.5703125" style="3" customWidth="1"/>
    <col min="11263" max="11263" width="30.42578125" style="3" bestFit="1" customWidth="1"/>
    <col min="11264" max="11264" width="19.42578125" style="3" customWidth="1"/>
    <col min="11265" max="11265" width="14" style="3" bestFit="1" customWidth="1"/>
    <col min="11266" max="11266" width="13.140625" style="3" bestFit="1" customWidth="1"/>
    <col min="11267" max="11267" width="38.7109375" style="3" bestFit="1" customWidth="1"/>
    <col min="11268" max="11268" width="17" style="3" customWidth="1"/>
    <col min="11269" max="11269" width="38" style="3" customWidth="1"/>
    <col min="11270" max="11270" width="18.140625" style="3" customWidth="1"/>
    <col min="11271" max="11516" width="8.85546875" style="3"/>
    <col min="11517" max="11517" width="9.5703125" style="3" customWidth="1"/>
    <col min="11518" max="11518" width="15.5703125" style="3" customWidth="1"/>
    <col min="11519" max="11519" width="30.42578125" style="3" bestFit="1" customWidth="1"/>
    <col min="11520" max="11520" width="19.42578125" style="3" customWidth="1"/>
    <col min="11521" max="11521" width="14" style="3" bestFit="1" customWidth="1"/>
    <col min="11522" max="11522" width="13.140625" style="3" bestFit="1" customWidth="1"/>
    <col min="11523" max="11523" width="38.7109375" style="3" bestFit="1" customWidth="1"/>
    <col min="11524" max="11524" width="17" style="3" customWidth="1"/>
    <col min="11525" max="11525" width="38" style="3" customWidth="1"/>
    <col min="11526" max="11526" width="18.140625" style="3" customWidth="1"/>
    <col min="11527" max="11772" width="8.85546875" style="3"/>
    <col min="11773" max="11773" width="9.5703125" style="3" customWidth="1"/>
    <col min="11774" max="11774" width="15.5703125" style="3" customWidth="1"/>
    <col min="11775" max="11775" width="30.42578125" style="3" bestFit="1" customWidth="1"/>
    <col min="11776" max="11776" width="19.42578125" style="3" customWidth="1"/>
    <col min="11777" max="11777" width="14" style="3" bestFit="1" customWidth="1"/>
    <col min="11778" max="11778" width="13.140625" style="3" bestFit="1" customWidth="1"/>
    <col min="11779" max="11779" width="38.7109375" style="3" bestFit="1" customWidth="1"/>
    <col min="11780" max="11780" width="17" style="3" customWidth="1"/>
    <col min="11781" max="11781" width="38" style="3" customWidth="1"/>
    <col min="11782" max="11782" width="18.140625" style="3" customWidth="1"/>
    <col min="11783" max="12028" width="8.85546875" style="3"/>
    <col min="12029" max="12029" width="9.5703125" style="3" customWidth="1"/>
    <col min="12030" max="12030" width="15.5703125" style="3" customWidth="1"/>
    <col min="12031" max="12031" width="30.42578125" style="3" bestFit="1" customWidth="1"/>
    <col min="12032" max="12032" width="19.42578125" style="3" customWidth="1"/>
    <col min="12033" max="12033" width="14" style="3" bestFit="1" customWidth="1"/>
    <col min="12034" max="12034" width="13.140625" style="3" bestFit="1" customWidth="1"/>
    <col min="12035" max="12035" width="38.7109375" style="3" bestFit="1" customWidth="1"/>
    <col min="12036" max="12036" width="17" style="3" customWidth="1"/>
    <col min="12037" max="12037" width="38" style="3" customWidth="1"/>
    <col min="12038" max="12038" width="18.140625" style="3" customWidth="1"/>
    <col min="12039" max="12284" width="8.85546875" style="3"/>
    <col min="12285" max="12285" width="9.5703125" style="3" customWidth="1"/>
    <col min="12286" max="12286" width="15.5703125" style="3" customWidth="1"/>
    <col min="12287" max="12287" width="30.42578125" style="3" bestFit="1" customWidth="1"/>
    <col min="12288" max="12288" width="19.42578125" style="3" customWidth="1"/>
    <col min="12289" max="12289" width="14" style="3" bestFit="1" customWidth="1"/>
    <col min="12290" max="12290" width="13.140625" style="3" bestFit="1" customWidth="1"/>
    <col min="12291" max="12291" width="38.7109375" style="3" bestFit="1" customWidth="1"/>
    <col min="12292" max="12292" width="17" style="3" customWidth="1"/>
    <col min="12293" max="12293" width="38" style="3" customWidth="1"/>
    <col min="12294" max="12294" width="18.140625" style="3" customWidth="1"/>
    <col min="12295" max="12540" width="8.85546875" style="3"/>
    <col min="12541" max="12541" width="9.5703125" style="3" customWidth="1"/>
    <col min="12542" max="12542" width="15.5703125" style="3" customWidth="1"/>
    <col min="12543" max="12543" width="30.42578125" style="3" bestFit="1" customWidth="1"/>
    <col min="12544" max="12544" width="19.42578125" style="3" customWidth="1"/>
    <col min="12545" max="12545" width="14" style="3" bestFit="1" customWidth="1"/>
    <col min="12546" max="12546" width="13.140625" style="3" bestFit="1" customWidth="1"/>
    <col min="12547" max="12547" width="38.7109375" style="3" bestFit="1" customWidth="1"/>
    <col min="12548" max="12548" width="17" style="3" customWidth="1"/>
    <col min="12549" max="12549" width="38" style="3" customWidth="1"/>
    <col min="12550" max="12550" width="18.140625" style="3" customWidth="1"/>
    <col min="12551" max="12796" width="8.85546875" style="3"/>
    <col min="12797" max="12797" width="9.5703125" style="3" customWidth="1"/>
    <col min="12798" max="12798" width="15.5703125" style="3" customWidth="1"/>
    <col min="12799" max="12799" width="30.42578125" style="3" bestFit="1" customWidth="1"/>
    <col min="12800" max="12800" width="19.42578125" style="3" customWidth="1"/>
    <col min="12801" max="12801" width="14" style="3" bestFit="1" customWidth="1"/>
    <col min="12802" max="12802" width="13.140625" style="3" bestFit="1" customWidth="1"/>
    <col min="12803" max="12803" width="38.7109375" style="3" bestFit="1" customWidth="1"/>
    <col min="12804" max="12804" width="17" style="3" customWidth="1"/>
    <col min="12805" max="12805" width="38" style="3" customWidth="1"/>
    <col min="12806" max="12806" width="18.140625" style="3" customWidth="1"/>
    <col min="12807" max="13052" width="8.85546875" style="3"/>
    <col min="13053" max="13053" width="9.5703125" style="3" customWidth="1"/>
    <col min="13054" max="13054" width="15.5703125" style="3" customWidth="1"/>
    <col min="13055" max="13055" width="30.42578125" style="3" bestFit="1" customWidth="1"/>
    <col min="13056" max="13056" width="19.42578125" style="3" customWidth="1"/>
    <col min="13057" max="13057" width="14" style="3" bestFit="1" customWidth="1"/>
    <col min="13058" max="13058" width="13.140625" style="3" bestFit="1" customWidth="1"/>
    <col min="13059" max="13059" width="38.7109375" style="3" bestFit="1" customWidth="1"/>
    <col min="13060" max="13060" width="17" style="3" customWidth="1"/>
    <col min="13061" max="13061" width="38" style="3" customWidth="1"/>
    <col min="13062" max="13062" width="18.140625" style="3" customWidth="1"/>
    <col min="13063" max="13308" width="8.85546875" style="3"/>
    <col min="13309" max="13309" width="9.5703125" style="3" customWidth="1"/>
    <col min="13310" max="13310" width="15.5703125" style="3" customWidth="1"/>
    <col min="13311" max="13311" width="30.42578125" style="3" bestFit="1" customWidth="1"/>
    <col min="13312" max="13312" width="19.42578125" style="3" customWidth="1"/>
    <col min="13313" max="13313" width="14" style="3" bestFit="1" customWidth="1"/>
    <col min="13314" max="13314" width="13.140625" style="3" bestFit="1" customWidth="1"/>
    <col min="13315" max="13315" width="38.7109375" style="3" bestFit="1" customWidth="1"/>
    <col min="13316" max="13316" width="17" style="3" customWidth="1"/>
    <col min="13317" max="13317" width="38" style="3" customWidth="1"/>
    <col min="13318" max="13318" width="18.140625" style="3" customWidth="1"/>
    <col min="13319" max="13564" width="8.85546875" style="3"/>
    <col min="13565" max="13565" width="9.5703125" style="3" customWidth="1"/>
    <col min="13566" max="13566" width="15.5703125" style="3" customWidth="1"/>
    <col min="13567" max="13567" width="30.42578125" style="3" bestFit="1" customWidth="1"/>
    <col min="13568" max="13568" width="19.42578125" style="3" customWidth="1"/>
    <col min="13569" max="13569" width="14" style="3" bestFit="1" customWidth="1"/>
    <col min="13570" max="13570" width="13.140625" style="3" bestFit="1" customWidth="1"/>
    <col min="13571" max="13571" width="38.7109375" style="3" bestFit="1" customWidth="1"/>
    <col min="13572" max="13572" width="17" style="3" customWidth="1"/>
    <col min="13573" max="13573" width="38" style="3" customWidth="1"/>
    <col min="13574" max="13574" width="18.140625" style="3" customWidth="1"/>
    <col min="13575" max="13820" width="8.85546875" style="3"/>
    <col min="13821" max="13821" width="9.5703125" style="3" customWidth="1"/>
    <col min="13822" max="13822" width="15.5703125" style="3" customWidth="1"/>
    <col min="13823" max="13823" width="30.42578125" style="3" bestFit="1" customWidth="1"/>
    <col min="13824" max="13824" width="19.42578125" style="3" customWidth="1"/>
    <col min="13825" max="13825" width="14" style="3" bestFit="1" customWidth="1"/>
    <col min="13826" max="13826" width="13.140625" style="3" bestFit="1" customWidth="1"/>
    <col min="13827" max="13827" width="38.7109375" style="3" bestFit="1" customWidth="1"/>
    <col min="13828" max="13828" width="17" style="3" customWidth="1"/>
    <col min="13829" max="13829" width="38" style="3" customWidth="1"/>
    <col min="13830" max="13830" width="18.140625" style="3" customWidth="1"/>
    <col min="13831" max="14076" width="8.85546875" style="3"/>
    <col min="14077" max="14077" width="9.5703125" style="3" customWidth="1"/>
    <col min="14078" max="14078" width="15.5703125" style="3" customWidth="1"/>
    <col min="14079" max="14079" width="30.42578125" style="3" bestFit="1" customWidth="1"/>
    <col min="14080" max="14080" width="19.42578125" style="3" customWidth="1"/>
    <col min="14081" max="14081" width="14" style="3" bestFit="1" customWidth="1"/>
    <col min="14082" max="14082" width="13.140625" style="3" bestFit="1" customWidth="1"/>
    <col min="14083" max="14083" width="38.7109375" style="3" bestFit="1" customWidth="1"/>
    <col min="14084" max="14084" width="17" style="3" customWidth="1"/>
    <col min="14085" max="14085" width="38" style="3" customWidth="1"/>
    <col min="14086" max="14086" width="18.140625" style="3" customWidth="1"/>
    <col min="14087" max="14332" width="8.85546875" style="3"/>
    <col min="14333" max="14333" width="9.5703125" style="3" customWidth="1"/>
    <col min="14334" max="14334" width="15.5703125" style="3" customWidth="1"/>
    <col min="14335" max="14335" width="30.42578125" style="3" bestFit="1" customWidth="1"/>
    <col min="14336" max="14336" width="19.42578125" style="3" customWidth="1"/>
    <col min="14337" max="14337" width="14" style="3" bestFit="1" customWidth="1"/>
    <col min="14338" max="14338" width="13.140625" style="3" bestFit="1" customWidth="1"/>
    <col min="14339" max="14339" width="38.7109375" style="3" bestFit="1" customWidth="1"/>
    <col min="14340" max="14340" width="17" style="3" customWidth="1"/>
    <col min="14341" max="14341" width="38" style="3" customWidth="1"/>
    <col min="14342" max="14342" width="18.140625" style="3" customWidth="1"/>
    <col min="14343" max="14588" width="8.85546875" style="3"/>
    <col min="14589" max="14589" width="9.5703125" style="3" customWidth="1"/>
    <col min="14590" max="14590" width="15.5703125" style="3" customWidth="1"/>
    <col min="14591" max="14591" width="30.42578125" style="3" bestFit="1" customWidth="1"/>
    <col min="14592" max="14592" width="19.42578125" style="3" customWidth="1"/>
    <col min="14593" max="14593" width="14" style="3" bestFit="1" customWidth="1"/>
    <col min="14594" max="14594" width="13.140625" style="3" bestFit="1" customWidth="1"/>
    <col min="14595" max="14595" width="38.7109375" style="3" bestFit="1" customWidth="1"/>
    <col min="14596" max="14596" width="17" style="3" customWidth="1"/>
    <col min="14597" max="14597" width="38" style="3" customWidth="1"/>
    <col min="14598" max="14598" width="18.140625" style="3" customWidth="1"/>
    <col min="14599" max="14844" width="8.85546875" style="3"/>
    <col min="14845" max="14845" width="9.5703125" style="3" customWidth="1"/>
    <col min="14846" max="14846" width="15.5703125" style="3" customWidth="1"/>
    <col min="14847" max="14847" width="30.42578125" style="3" bestFit="1" customWidth="1"/>
    <col min="14848" max="14848" width="19.42578125" style="3" customWidth="1"/>
    <col min="14849" max="14849" width="14" style="3" bestFit="1" customWidth="1"/>
    <col min="14850" max="14850" width="13.140625" style="3" bestFit="1" customWidth="1"/>
    <col min="14851" max="14851" width="38.7109375" style="3" bestFit="1" customWidth="1"/>
    <col min="14852" max="14852" width="17" style="3" customWidth="1"/>
    <col min="14853" max="14853" width="38" style="3" customWidth="1"/>
    <col min="14854" max="14854" width="18.140625" style="3" customWidth="1"/>
    <col min="14855" max="15100" width="8.85546875" style="3"/>
    <col min="15101" max="15101" width="9.5703125" style="3" customWidth="1"/>
    <col min="15102" max="15102" width="15.5703125" style="3" customWidth="1"/>
    <col min="15103" max="15103" width="30.42578125" style="3" bestFit="1" customWidth="1"/>
    <col min="15104" max="15104" width="19.42578125" style="3" customWidth="1"/>
    <col min="15105" max="15105" width="14" style="3" bestFit="1" customWidth="1"/>
    <col min="15106" max="15106" width="13.140625" style="3" bestFit="1" customWidth="1"/>
    <col min="15107" max="15107" width="38.7109375" style="3" bestFit="1" customWidth="1"/>
    <col min="15108" max="15108" width="17" style="3" customWidth="1"/>
    <col min="15109" max="15109" width="38" style="3" customWidth="1"/>
    <col min="15110" max="15110" width="18.140625" style="3" customWidth="1"/>
    <col min="15111" max="15356" width="8.85546875" style="3"/>
    <col min="15357" max="15357" width="9.5703125" style="3" customWidth="1"/>
    <col min="15358" max="15358" width="15.5703125" style="3" customWidth="1"/>
    <col min="15359" max="15359" width="30.42578125" style="3" bestFit="1" customWidth="1"/>
    <col min="15360" max="15360" width="19.42578125" style="3" customWidth="1"/>
    <col min="15361" max="15361" width="14" style="3" bestFit="1" customWidth="1"/>
    <col min="15362" max="15362" width="13.140625" style="3" bestFit="1" customWidth="1"/>
    <col min="15363" max="15363" width="38.7109375" style="3" bestFit="1" customWidth="1"/>
    <col min="15364" max="15364" width="17" style="3" customWidth="1"/>
    <col min="15365" max="15365" width="38" style="3" customWidth="1"/>
    <col min="15366" max="15366" width="18.140625" style="3" customWidth="1"/>
    <col min="15367" max="15612" width="8.85546875" style="3"/>
    <col min="15613" max="15613" width="9.5703125" style="3" customWidth="1"/>
    <col min="15614" max="15614" width="15.5703125" style="3" customWidth="1"/>
    <col min="15615" max="15615" width="30.42578125" style="3" bestFit="1" customWidth="1"/>
    <col min="15616" max="15616" width="19.42578125" style="3" customWidth="1"/>
    <col min="15617" max="15617" width="14" style="3" bestFit="1" customWidth="1"/>
    <col min="15618" max="15618" width="13.140625" style="3" bestFit="1" customWidth="1"/>
    <col min="15619" max="15619" width="38.7109375" style="3" bestFit="1" customWidth="1"/>
    <col min="15620" max="15620" width="17" style="3" customWidth="1"/>
    <col min="15621" max="15621" width="38" style="3" customWidth="1"/>
    <col min="15622" max="15622" width="18.140625" style="3" customWidth="1"/>
    <col min="15623" max="15868" width="8.85546875" style="3"/>
    <col min="15869" max="15869" width="9.5703125" style="3" customWidth="1"/>
    <col min="15870" max="15870" width="15.5703125" style="3" customWidth="1"/>
    <col min="15871" max="15871" width="30.42578125" style="3" bestFit="1" customWidth="1"/>
    <col min="15872" max="15872" width="19.42578125" style="3" customWidth="1"/>
    <col min="15873" max="15873" width="14" style="3" bestFit="1" customWidth="1"/>
    <col min="15874" max="15874" width="13.140625" style="3" bestFit="1" customWidth="1"/>
    <col min="15875" max="15875" width="38.7109375" style="3" bestFit="1" customWidth="1"/>
    <col min="15876" max="15876" width="17" style="3" customWidth="1"/>
    <col min="15877" max="15877" width="38" style="3" customWidth="1"/>
    <col min="15878" max="15878" width="18.140625" style="3" customWidth="1"/>
    <col min="15879" max="16124" width="8.85546875" style="3"/>
    <col min="16125" max="16125" width="9.5703125" style="3" customWidth="1"/>
    <col min="16126" max="16126" width="15.5703125" style="3" customWidth="1"/>
    <col min="16127" max="16127" width="30.42578125" style="3" bestFit="1" customWidth="1"/>
    <col min="16128" max="16128" width="19.42578125" style="3" customWidth="1"/>
    <col min="16129" max="16129" width="14" style="3" bestFit="1" customWidth="1"/>
    <col min="16130" max="16130" width="13.140625" style="3" bestFit="1" customWidth="1"/>
    <col min="16131" max="16131" width="38.7109375" style="3" bestFit="1" customWidth="1"/>
    <col min="16132" max="16132" width="17" style="3" customWidth="1"/>
    <col min="16133" max="16133" width="38" style="3" customWidth="1"/>
    <col min="16134" max="16134" width="18.140625" style="3" customWidth="1"/>
    <col min="16135" max="16381" width="8.85546875" style="3"/>
    <col min="16382" max="16384" width="8.85546875" style="3" customWidth="1"/>
  </cols>
  <sheetData>
    <row r="1" spans="1:6" ht="15">
      <c r="C1" s="9"/>
      <c r="D1" s="41"/>
      <c r="E1" s="9"/>
      <c r="F1" s="9"/>
    </row>
    <row r="2" spans="1:6" s="232" customFormat="1" ht="21">
      <c r="A2" s="569"/>
      <c r="B2" s="569"/>
      <c r="D2" s="570" t="s">
        <v>169</v>
      </c>
      <c r="E2" s="570"/>
    </row>
    <row r="3" spans="1:6" s="234" customFormat="1" ht="31.5">
      <c r="A3" s="233" t="s">
        <v>0</v>
      </c>
      <c r="B3" s="233" t="s">
        <v>37</v>
      </c>
      <c r="C3" s="233" t="s">
        <v>38</v>
      </c>
      <c r="D3" s="233" t="s">
        <v>39</v>
      </c>
      <c r="E3" s="233" t="s">
        <v>40</v>
      </c>
      <c r="F3" s="233" t="s">
        <v>41</v>
      </c>
    </row>
    <row r="4" spans="1:6" ht="75">
      <c r="A4" s="153">
        <v>957</v>
      </c>
      <c r="B4" s="152" t="s">
        <v>42</v>
      </c>
      <c r="C4" s="151" t="s">
        <v>62</v>
      </c>
      <c r="D4" s="152" t="s">
        <v>63</v>
      </c>
      <c r="E4" s="229" t="s">
        <v>110</v>
      </c>
      <c r="F4" s="230" t="s">
        <v>220</v>
      </c>
    </row>
    <row r="5" spans="1:6" ht="90">
      <c r="A5" s="153">
        <v>910</v>
      </c>
      <c r="B5" s="152" t="s">
        <v>44</v>
      </c>
      <c r="C5" s="151" t="s">
        <v>64</v>
      </c>
      <c r="D5" s="152" t="s">
        <v>43</v>
      </c>
      <c r="E5" s="151" t="s">
        <v>91</v>
      </c>
      <c r="F5" s="230" t="s">
        <v>219</v>
      </c>
    </row>
    <row r="6" spans="1:6" s="8" customFormat="1" ht="85.15" customHeight="1">
      <c r="A6" s="153">
        <v>901</v>
      </c>
      <c r="B6" s="152" t="s">
        <v>45</v>
      </c>
      <c r="C6" s="152" t="s">
        <v>108</v>
      </c>
      <c r="D6" s="152" t="s">
        <v>43</v>
      </c>
      <c r="E6" s="151" t="s">
        <v>216</v>
      </c>
      <c r="F6" s="151" t="s">
        <v>217</v>
      </c>
    </row>
    <row r="7" spans="1:6" s="8" customFormat="1" ht="83.45" customHeight="1">
      <c r="A7" s="153">
        <v>902</v>
      </c>
      <c r="B7" s="152" t="s">
        <v>46</v>
      </c>
      <c r="C7" s="151" t="s">
        <v>67</v>
      </c>
      <c r="D7" s="152" t="s">
        <v>68</v>
      </c>
      <c r="E7" s="151" t="s">
        <v>195</v>
      </c>
      <c r="F7" s="151" t="s">
        <v>109</v>
      </c>
    </row>
    <row r="8" spans="1:6" s="8" customFormat="1" ht="75">
      <c r="A8" s="153">
        <v>914</v>
      </c>
      <c r="B8" s="152" t="s">
        <v>66</v>
      </c>
      <c r="C8" s="151" t="s">
        <v>61</v>
      </c>
      <c r="D8" s="152" t="s">
        <v>65</v>
      </c>
      <c r="E8" s="151" t="s">
        <v>132</v>
      </c>
      <c r="F8" s="151" t="s">
        <v>89</v>
      </c>
    </row>
    <row r="9" spans="1:6" s="371" customFormat="1" ht="75">
      <c r="A9" s="153">
        <v>900</v>
      </c>
      <c r="B9" s="152" t="s">
        <v>47</v>
      </c>
      <c r="C9" s="151" t="s">
        <v>186</v>
      </c>
      <c r="D9" s="152" t="s">
        <v>77</v>
      </c>
      <c r="E9" s="151" t="s">
        <v>215</v>
      </c>
      <c r="F9" s="152" t="s">
        <v>187</v>
      </c>
    </row>
    <row r="10" spans="1:6" s="371" customFormat="1" ht="75">
      <c r="A10" s="153">
        <v>970</v>
      </c>
      <c r="B10" s="152" t="s">
        <v>48</v>
      </c>
      <c r="C10" s="151" t="s">
        <v>188</v>
      </c>
      <c r="D10" s="152" t="s">
        <v>189</v>
      </c>
      <c r="E10" s="151" t="s">
        <v>214</v>
      </c>
      <c r="F10" s="151" t="s">
        <v>218</v>
      </c>
    </row>
    <row r="11" spans="1:6" s="6" customFormat="1" ht="15">
      <c r="A11" s="4"/>
      <c r="B11" s="5"/>
      <c r="C11" s="5"/>
      <c r="D11" s="5"/>
    </row>
  </sheetData>
  <mergeCells count="2">
    <mergeCell ref="A2:B2"/>
    <mergeCell ref="D2:E2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Количество</vt:lpstr>
      <vt:lpstr>Прикрепление</vt:lpstr>
      <vt:lpstr>Работники ППЭ</vt:lpstr>
      <vt:lpstr>Прикрепление!Заголовки_для_печати</vt:lpstr>
      <vt:lpstr>Количество!Область_печати</vt:lpstr>
      <vt:lpstr>Прикрепление!Область_печати</vt:lpstr>
      <vt:lpstr>'Работники ППЭ'!Область_печати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Сергей</cp:lastModifiedBy>
  <cp:lastPrinted>2023-03-01T12:34:25Z</cp:lastPrinted>
  <dcterms:created xsi:type="dcterms:W3CDTF">2016-12-26T09:17:00Z</dcterms:created>
  <dcterms:modified xsi:type="dcterms:W3CDTF">2023-05-20T07:11:55Z</dcterms:modified>
</cp:coreProperties>
</file>