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76" yWindow="1872" windowWidth="21840" windowHeight="10296" activeTab="3"/>
  </bookViews>
  <sheets>
    <sheet name="Количество" sheetId="1" r:id="rId1"/>
    <sheet name="Прикрепление" sheetId="2" r:id="rId2"/>
    <sheet name="Работники ППЭ" sheetId="7" r:id="rId3"/>
    <sheet name="Досрочный" sheetId="8" r:id="rId4"/>
  </sheets>
  <definedNames>
    <definedName name="_xlnm.Print_Titles" localSheetId="1">Прикрепление!$2:$3</definedName>
    <definedName name="_xlnm.Print_Area" localSheetId="0">Количество!$A$1:$V$40</definedName>
    <definedName name="_xlnm.Print_Area" localSheetId="1">Прикрепление!$A$1:$P$100</definedName>
  </definedNames>
  <calcPr calcId="145621"/>
</workbook>
</file>

<file path=xl/calcChain.xml><?xml version="1.0" encoding="utf-8"?>
<calcChain xmlns="http://schemas.openxmlformats.org/spreadsheetml/2006/main">
  <c r="H94" i="2" l="1"/>
  <c r="H93" i="2"/>
  <c r="H92" i="2"/>
  <c r="H91" i="2"/>
  <c r="H90" i="2"/>
  <c r="H89" i="2"/>
  <c r="H88" i="2"/>
  <c r="H87" i="2"/>
  <c r="H86" i="2"/>
  <c r="H85" i="2"/>
  <c r="H84" i="2"/>
  <c r="H83" i="2"/>
  <c r="H82" i="2"/>
  <c r="H80" i="2"/>
  <c r="J35" i="1" l="1"/>
  <c r="F39" i="2"/>
  <c r="F38" i="2"/>
  <c r="G27" i="8" l="1"/>
  <c r="G26" i="8"/>
  <c r="G25" i="8"/>
  <c r="G24" i="8"/>
  <c r="G23" i="8"/>
  <c r="G22" i="8"/>
  <c r="G21" i="8"/>
  <c r="G19" i="8"/>
  <c r="G18" i="8"/>
  <c r="G17" i="8"/>
  <c r="G16" i="8"/>
  <c r="F37" i="2" l="1"/>
  <c r="F36" i="2"/>
  <c r="F79" i="2" l="1"/>
  <c r="H72" i="2"/>
  <c r="F71" i="2"/>
  <c r="F45" i="2" l="1"/>
  <c r="K35" i="1"/>
  <c r="F42" i="2" s="1"/>
  <c r="L35" i="1"/>
  <c r="M35" i="1"/>
  <c r="F48" i="2" s="1"/>
  <c r="N35" i="1"/>
  <c r="F51" i="2" s="1"/>
  <c r="O35" i="1"/>
  <c r="P35" i="1"/>
  <c r="F54" i="2" s="1"/>
  <c r="Q35" i="1"/>
  <c r="F58" i="2" s="1"/>
  <c r="R35" i="1"/>
  <c r="S35" i="1"/>
  <c r="U35" i="1"/>
  <c r="I35" i="1"/>
  <c r="F33" i="2"/>
  <c r="F19" i="2"/>
  <c r="F18" i="2"/>
  <c r="F12" i="2"/>
  <c r="F9" i="2"/>
  <c r="F6" i="2"/>
  <c r="F74" i="2" l="1"/>
  <c r="H74" i="2" s="1"/>
  <c r="F73" i="2"/>
  <c r="H73" i="2" s="1"/>
  <c r="F67" i="2"/>
  <c r="H67" i="2" s="1"/>
  <c r="F66" i="2"/>
  <c r="H66" i="2" s="1"/>
  <c r="F49" i="2"/>
  <c r="F46" i="2"/>
  <c r="F43" i="2"/>
  <c r="F40" i="2"/>
  <c r="F35" i="2"/>
  <c r="F34" i="2"/>
  <c r="F29" i="2"/>
  <c r="F28" i="2"/>
  <c r="F14" i="2"/>
  <c r="F13" i="2"/>
  <c r="F27" i="2"/>
  <c r="F10" i="2"/>
  <c r="F7" i="2"/>
  <c r="F4" i="2"/>
  <c r="F77" i="2" l="1"/>
  <c r="F76" i="2"/>
  <c r="F70" i="2"/>
  <c r="H68" i="2"/>
  <c r="F69" i="2"/>
  <c r="H69" i="2" s="1"/>
  <c r="F57" i="2"/>
  <c r="F56" i="2"/>
  <c r="F50" i="2" l="1"/>
  <c r="F47" i="2"/>
  <c r="F44" i="2"/>
  <c r="F41" i="2"/>
  <c r="G37" i="2"/>
  <c r="G36" i="2"/>
  <c r="G38" i="2"/>
  <c r="H35" i="2"/>
  <c r="G34" i="2"/>
  <c r="F32" i="2"/>
  <c r="F31" i="2"/>
  <c r="F30" i="2"/>
  <c r="F11" i="2"/>
  <c r="F8" i="2"/>
  <c r="F5" i="2"/>
  <c r="H36" i="2" l="1"/>
  <c r="H37" i="2"/>
  <c r="H34" i="2"/>
  <c r="H38" i="2"/>
  <c r="G35" i="2"/>
  <c r="F17" i="2"/>
  <c r="F16" i="2"/>
  <c r="F15" i="2"/>
  <c r="H27" i="2"/>
  <c r="R21" i="1" l="1"/>
  <c r="H35" i="1" l="1"/>
  <c r="D34" i="1" l="1"/>
  <c r="T35" i="1"/>
  <c r="D30" i="1"/>
  <c r="G35" i="1" l="1"/>
  <c r="F35" i="1"/>
  <c r="E35" i="1"/>
  <c r="O26" i="1" l="1"/>
  <c r="O21" i="1"/>
  <c r="E26" i="1"/>
  <c r="L25" i="1"/>
  <c r="M25" i="1"/>
  <c r="N25" i="1"/>
  <c r="P25" i="1"/>
  <c r="Q25" i="1"/>
  <c r="S25" i="1"/>
  <c r="H25" i="1"/>
  <c r="I25" i="1"/>
  <c r="G25" i="1"/>
  <c r="F25" i="1"/>
  <c r="P21" i="1"/>
  <c r="Q21" i="1"/>
  <c r="S21" i="1"/>
  <c r="M21" i="1"/>
  <c r="M26" i="1" s="1"/>
  <c r="N21" i="1"/>
  <c r="L21" i="1"/>
  <c r="I21" i="1"/>
  <c r="H21" i="1"/>
  <c r="G21" i="1"/>
  <c r="F21" i="1"/>
  <c r="F26" i="1" s="1"/>
  <c r="M17" i="1"/>
  <c r="N17" i="1"/>
  <c r="P17" i="1"/>
  <c r="P26" i="1" s="1"/>
  <c r="Q17" i="1"/>
  <c r="Q26" i="1" s="1"/>
  <c r="S17" i="1"/>
  <c r="L17" i="1"/>
  <c r="L26" i="1" s="1"/>
  <c r="H17" i="1"/>
  <c r="H26" i="1" s="1"/>
  <c r="I17" i="1"/>
  <c r="G17" i="1"/>
  <c r="G26" i="1" s="1"/>
  <c r="F17" i="1"/>
  <c r="E17" i="1"/>
  <c r="S26" i="1" l="1"/>
  <c r="N26" i="1"/>
  <c r="I26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D13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D9" i="1"/>
  <c r="T14" i="1" l="1"/>
  <c r="U14" i="1"/>
  <c r="E14" i="1"/>
  <c r="F14" i="1"/>
  <c r="G14" i="1"/>
  <c r="H14" i="1"/>
  <c r="I14" i="1"/>
  <c r="J14" i="1"/>
  <c r="K14" i="1"/>
  <c r="M14" i="1"/>
  <c r="N14" i="1"/>
  <c r="O14" i="1"/>
  <c r="P14" i="1"/>
  <c r="Q14" i="1"/>
  <c r="R14" i="1"/>
  <c r="S14" i="1"/>
  <c r="L14" i="1" l="1"/>
  <c r="H78" i="2" l="1"/>
  <c r="H79" i="2"/>
  <c r="H71" i="2" l="1"/>
  <c r="S37" i="1"/>
  <c r="S39" i="1"/>
  <c r="S36" i="1" l="1"/>
  <c r="S40" i="1" s="1"/>
  <c r="P37" i="1"/>
  <c r="P39" i="1"/>
  <c r="F53" i="2"/>
  <c r="F52" i="2"/>
  <c r="O36" i="1"/>
  <c r="O40" i="1" s="1"/>
  <c r="O39" i="1"/>
  <c r="N37" i="1"/>
  <c r="N39" i="1"/>
  <c r="M37" i="1"/>
  <c r="L37" i="1"/>
  <c r="M39" i="1"/>
  <c r="L39" i="1"/>
  <c r="J37" i="1"/>
  <c r="J25" i="1"/>
  <c r="J21" i="1"/>
  <c r="J17" i="1"/>
  <c r="I37" i="1"/>
  <c r="I39" i="1"/>
  <c r="H37" i="1"/>
  <c r="H39" i="1"/>
  <c r="J26" i="1" l="1"/>
  <c r="M36" i="1"/>
  <c r="M40" i="1" s="1"/>
  <c r="N36" i="1"/>
  <c r="N40" i="1" s="1"/>
  <c r="P36" i="1"/>
  <c r="P40" i="1" s="1"/>
  <c r="L36" i="1"/>
  <c r="L40" i="1" s="1"/>
  <c r="J39" i="1"/>
  <c r="I36" i="1"/>
  <c r="I40" i="1" s="1"/>
  <c r="H36" i="1"/>
  <c r="H40" i="1" s="1"/>
  <c r="J36" i="1" l="1"/>
  <c r="J40" i="1" s="1"/>
  <c r="H43" i="2"/>
  <c r="H40" i="2"/>
  <c r="H20" i="2"/>
  <c r="H21" i="2"/>
  <c r="H22" i="2"/>
  <c r="H23" i="2"/>
  <c r="H24" i="2"/>
  <c r="H25" i="2"/>
  <c r="H26" i="2"/>
  <c r="H77" i="2" l="1"/>
  <c r="H76" i="2"/>
  <c r="H75" i="2"/>
  <c r="H70" i="2"/>
  <c r="R40" i="1" l="1"/>
  <c r="R39" i="1" l="1"/>
  <c r="G65" i="2" l="1"/>
  <c r="U25" i="1" l="1"/>
  <c r="T25" i="1"/>
  <c r="K25" i="1"/>
  <c r="D25" i="1"/>
  <c r="C25" i="1" s="1"/>
  <c r="U21" i="1"/>
  <c r="T21" i="1"/>
  <c r="K21" i="1"/>
  <c r="D21" i="1"/>
  <c r="C21" i="1" s="1"/>
  <c r="U17" i="1"/>
  <c r="T17" i="1"/>
  <c r="K17" i="1"/>
  <c r="D17" i="1"/>
  <c r="C17" i="1" s="1"/>
  <c r="D26" i="1" l="1"/>
  <c r="T26" i="1"/>
  <c r="U26" i="1"/>
  <c r="K26" i="1"/>
  <c r="Q39" i="1" l="1"/>
  <c r="U37" i="1"/>
  <c r="T37" i="1"/>
  <c r="Q37" i="1"/>
  <c r="K37" i="1"/>
  <c r="D37" i="1"/>
  <c r="Q36" i="1" l="1"/>
  <c r="Q40" i="1" s="1"/>
  <c r="K39" i="1" l="1"/>
  <c r="K36" i="1"/>
  <c r="K40" i="1" s="1"/>
  <c r="H57" i="2"/>
  <c r="H56" i="2"/>
  <c r="F55" i="2"/>
  <c r="H55" i="2" s="1"/>
  <c r="H52" i="2"/>
  <c r="H49" i="2"/>
  <c r="H31" i="2" l="1"/>
  <c r="H28" i="2"/>
  <c r="H19" i="2" l="1"/>
  <c r="G11" i="2" l="1"/>
  <c r="H11" i="2"/>
  <c r="G12" i="2"/>
  <c r="H12" i="2"/>
  <c r="H13" i="2"/>
  <c r="C9" i="1"/>
  <c r="H58" i="2" l="1"/>
  <c r="H53" i="2"/>
  <c r="G10" i="2" l="1"/>
  <c r="H10" i="2"/>
  <c r="H54" i="2"/>
  <c r="H17" i="2"/>
  <c r="H14" i="2"/>
  <c r="H15" i="2"/>
  <c r="H18" i="2"/>
  <c r="H16" i="2"/>
  <c r="G61" i="2" l="1"/>
  <c r="G60" i="2" l="1"/>
  <c r="H41" i="2"/>
  <c r="H47" i="2"/>
  <c r="H46" i="2"/>
  <c r="H48" i="2" l="1"/>
  <c r="H42" i="2"/>
  <c r="G54" i="2"/>
  <c r="H50" i="2"/>
  <c r="H44" i="2"/>
  <c r="H32" i="2"/>
  <c r="H30" i="2"/>
  <c r="G52" i="2"/>
  <c r="H29" i="2"/>
  <c r="D35" i="1" l="1"/>
  <c r="D39" i="1" s="1"/>
  <c r="D14" i="1"/>
  <c r="D36" i="1" s="1"/>
  <c r="D40" i="1" s="1"/>
  <c r="C13" i="1"/>
  <c r="U39" i="1"/>
  <c r="T39" i="1"/>
  <c r="G5" i="2"/>
  <c r="H5" i="2"/>
  <c r="G7" i="2"/>
  <c r="H7" i="2"/>
  <c r="G8" i="2"/>
  <c r="H8" i="2"/>
  <c r="H4" i="2"/>
  <c r="G53" i="2"/>
  <c r="H45" i="2"/>
  <c r="H51" i="2"/>
  <c r="G18" i="2"/>
  <c r="G59" i="2"/>
  <c r="U36" i="1" l="1"/>
  <c r="U40" i="1" s="1"/>
  <c r="T36" i="1"/>
  <c r="T40" i="1" s="1"/>
  <c r="G4" i="2"/>
  <c r="G33" i="2"/>
  <c r="H33" i="2"/>
  <c r="G6" i="2"/>
  <c r="H6" i="2"/>
  <c r="G9" i="2"/>
  <c r="H9" i="2"/>
  <c r="G45" i="2"/>
  <c r="G44" i="2"/>
  <c r="G42" i="2"/>
  <c r="G41" i="2"/>
  <c r="G17" i="2"/>
  <c r="G19" i="2"/>
  <c r="G32" i="2"/>
  <c r="G16" i="2"/>
  <c r="G31" i="2"/>
  <c r="G15" i="2"/>
  <c r="G30" i="2"/>
  <c r="G48" i="2"/>
  <c r="G51" i="2" l="1"/>
  <c r="G49" i="2"/>
  <c r="G57" i="2"/>
  <c r="G58" i="2" l="1"/>
  <c r="G50" i="2"/>
  <c r="G56" i="2"/>
  <c r="G55" i="2" l="1"/>
  <c r="G62" i="2"/>
  <c r="G14" i="2" l="1"/>
  <c r="G29" i="2"/>
  <c r="G47" i="2"/>
  <c r="G28" i="2"/>
  <c r="G46" i="2" l="1"/>
  <c r="G13" i="2"/>
</calcChain>
</file>

<file path=xl/sharedStrings.xml><?xml version="1.0" encoding="utf-8"?>
<sst xmlns="http://schemas.openxmlformats.org/spreadsheetml/2006/main" count="506" uniqueCount="275">
  <si>
    <t>ППЭ</t>
  </si>
  <si>
    <t>Код ОУ</t>
  </si>
  <si>
    <t>ОУ, сдающие ЕГЭ</t>
  </si>
  <si>
    <t>Кол-во 
уч-ся</t>
  </si>
  <si>
    <t>ГВЭ</t>
  </si>
  <si>
    <t>математика Б</t>
  </si>
  <si>
    <t>математика П</t>
  </si>
  <si>
    <t>обществознание</t>
  </si>
  <si>
    <t>физика</t>
  </si>
  <si>
    <t>биология</t>
  </si>
  <si>
    <t>химия</t>
  </si>
  <si>
    <t>история</t>
  </si>
  <si>
    <t>3 ч</t>
  </si>
  <si>
    <t>3 ч 55 м</t>
  </si>
  <si>
    <t>3,5 ч</t>
  </si>
  <si>
    <t>география</t>
  </si>
  <si>
    <t>Кад.шк.</t>
  </si>
  <si>
    <t>сош 31</t>
  </si>
  <si>
    <t>ММЛ</t>
  </si>
  <si>
    <t>гимн. 7</t>
  </si>
  <si>
    <t>гимн. 2</t>
  </si>
  <si>
    <t>МПЛ</t>
  </si>
  <si>
    <t>сош 49</t>
  </si>
  <si>
    <t>сош 36</t>
  </si>
  <si>
    <t>гимн. 1</t>
  </si>
  <si>
    <t>гимн. 5</t>
  </si>
  <si>
    <t>сош  57</t>
  </si>
  <si>
    <t>гимн. 3</t>
  </si>
  <si>
    <t>сош 5</t>
  </si>
  <si>
    <t>МАЛ</t>
  </si>
  <si>
    <t>ЧШ</t>
  </si>
  <si>
    <t>Количество выпускников</t>
  </si>
  <si>
    <t>ауд.</t>
  </si>
  <si>
    <t>Дата</t>
  </si>
  <si>
    <t>Предмет</t>
  </si>
  <si>
    <t>Прикрепленные ОУ</t>
  </si>
  <si>
    <t>Схема распределения выпускников по ППЭ</t>
  </si>
  <si>
    <t>ОУ-ППЭ</t>
  </si>
  <si>
    <t>ФИО руководителя ППЭ</t>
  </si>
  <si>
    <t>Должность</t>
  </si>
  <si>
    <t>Члены ГЭК</t>
  </si>
  <si>
    <t>Технические специалисты</t>
  </si>
  <si>
    <t>гимназия № 7</t>
  </si>
  <si>
    <t>заместитель директора по УВР</t>
  </si>
  <si>
    <t>СОШ № 33</t>
  </si>
  <si>
    <t>гимназия №  1</t>
  </si>
  <si>
    <t>гимназия № 2</t>
  </si>
  <si>
    <t>СОШ № 57</t>
  </si>
  <si>
    <t>СОШ № 41</t>
  </si>
  <si>
    <t>гимн. 9</t>
  </si>
  <si>
    <t>чел</t>
  </si>
  <si>
    <t>ауд</t>
  </si>
  <si>
    <t>ЕГЭ-сп/р</t>
  </si>
  <si>
    <t>ОУ-ППЭ, адрес</t>
  </si>
  <si>
    <t>Кол-во выпускников</t>
  </si>
  <si>
    <t>литература</t>
  </si>
  <si>
    <t>русский язык</t>
  </si>
  <si>
    <t>иностранные языки (устно)</t>
  </si>
  <si>
    <t>Спецрассадка</t>
  </si>
  <si>
    <t>ОУ Первомайского окр.</t>
  </si>
  <si>
    <t>гимн.  8</t>
  </si>
  <si>
    <t>Большакова Алла Алексеевна</t>
  </si>
  <si>
    <t>Гриневич Ирина Борисовна</t>
  </si>
  <si>
    <t>учитель математики</t>
  </si>
  <si>
    <t>Беззуб Валентина Васильевна</t>
  </si>
  <si>
    <t>Вивтюк Егор Анатольевич
Османов Заур Мансурович</t>
  </si>
  <si>
    <t>учитель начальных классов</t>
  </si>
  <si>
    <t>СОШ № 53</t>
  </si>
  <si>
    <t xml:space="preserve">Кокоянин Никита Юрьевич </t>
  </si>
  <si>
    <t xml:space="preserve">заместитель директора по УВР   </t>
  </si>
  <si>
    <t xml:space="preserve">лиц 2 </t>
  </si>
  <si>
    <t>иностранный язык  (устно)</t>
  </si>
  <si>
    <t>л. 2, г. 8, сош 36</t>
  </si>
  <si>
    <t>ОУ Октябрьского окр.</t>
  </si>
  <si>
    <t>л. 2, г. 2, г. 5,  сош 49</t>
  </si>
  <si>
    <t>г. 1, г. 8, МПЛ, сош 36</t>
  </si>
  <si>
    <t>ОУ Ленинского окр., ЧШ</t>
  </si>
  <si>
    <t>в т.ч. ЧШ</t>
  </si>
  <si>
    <t>иностранный язык (устно)</t>
  </si>
  <si>
    <t>Павличенко Ольга Юрьевна (сош 18)
Воронцова Ирина Алексеевна (сош 38)</t>
  </si>
  <si>
    <t>учитель 
зам. директора по УВР</t>
  </si>
  <si>
    <t>Кол-во ауд. - 15</t>
  </si>
  <si>
    <t>иностранный язык  (письм)</t>
  </si>
  <si>
    <t>ВПЛ</t>
  </si>
  <si>
    <t>ВСЕГО ауд.</t>
  </si>
  <si>
    <r>
      <t xml:space="preserve">гимн. № 2
</t>
    </r>
    <r>
      <rPr>
        <sz val="8"/>
        <color theme="3" tint="0.39997558519241921"/>
        <rFont val="Arial Cyr"/>
        <charset val="204"/>
      </rPr>
      <t>Ленина, 59</t>
    </r>
  </si>
  <si>
    <r>
      <t>сош № 57</t>
    </r>
    <r>
      <rPr>
        <sz val="10"/>
        <color theme="3" tint="0.39997558519241921"/>
        <rFont val="Arial Cyr"/>
        <charset val="204"/>
      </rPr>
      <t xml:space="preserve">
</t>
    </r>
    <r>
      <rPr>
        <sz val="8"/>
        <color theme="3" tint="0.39997558519241921"/>
        <rFont val="Arial Cyr"/>
        <charset val="204"/>
      </rPr>
      <t>Сафонова, 11</t>
    </r>
  </si>
  <si>
    <r>
      <t>гимн. № 7</t>
    </r>
    <r>
      <rPr>
        <sz val="10"/>
        <color theme="3" tint="0.39997558519241921"/>
        <rFont val="Arial Cyr"/>
        <charset val="204"/>
      </rPr>
      <t xml:space="preserve">
</t>
    </r>
    <r>
      <rPr>
        <sz val="8"/>
        <color theme="3" tint="0.39997558519241921"/>
        <rFont val="Arial Cyr"/>
        <charset val="204"/>
      </rPr>
      <t>О.Кошевого, 12а</t>
    </r>
  </si>
  <si>
    <r>
      <t>гимн. № 1</t>
    </r>
    <r>
      <rPr>
        <sz val="10"/>
        <color theme="3" tint="0.39997558519241921"/>
        <rFont val="Arial Cyr"/>
        <charset val="204"/>
      </rPr>
      <t xml:space="preserve">
</t>
    </r>
    <r>
      <rPr>
        <sz val="8"/>
        <color theme="3" tint="0.39997558519241921"/>
        <rFont val="Arial Cyr"/>
        <charset val="204"/>
      </rPr>
      <t>Связи, 30</t>
    </r>
  </si>
  <si>
    <t>МПЛ, сош  49</t>
  </si>
  <si>
    <t>07 июня (пн)</t>
  </si>
  <si>
    <t>г. 9, МАЛ, сош 5</t>
  </si>
  <si>
    <t>г. 3, сош 57, ЧШ</t>
  </si>
  <si>
    <t>Информатика
КЕГЭ</t>
  </si>
  <si>
    <t>инф. КЕГЭ</t>
  </si>
  <si>
    <t>г. 1, г. 2, г. 5</t>
  </si>
  <si>
    <t>100+ЧШ+ВПЛ</t>
  </si>
  <si>
    <t>103+ЧШ+ВПЛ</t>
  </si>
  <si>
    <t>Информатика КЕГЭ</t>
  </si>
  <si>
    <t>Мельник Артем Игоревич
Мисюлин Андрей Николаевич (сош 56)</t>
  </si>
  <si>
    <t>Беляк</t>
  </si>
  <si>
    <t>Чернова Ольга Геннадьевна (СОШ 33)
Кутыков Иван Валерьевич (СОШ 36) - ЭЦП
Митяшина Валентина Николаевна (СОШ 33) - ЭЦП
Неверова Оксана Юрьевна (СОШ 33) - ЭЦП
Стрелкова Ирина Николаевна (СОШ 33) - ЭЦП</t>
  </si>
  <si>
    <t>Тосенко Кирилл Сергеевич (сош 20)
Давыдов Павел Андреевич (сош 20)         Гребнева Татьяна Васильевна (сош 33)</t>
  </si>
  <si>
    <t>Пустовалов Андрей Николаевич
Бауман Денис Сергеевич (сош 5)
Симанова Юлия Юрьевна (сош 11)</t>
  </si>
  <si>
    <r>
      <rPr>
        <b/>
        <u/>
        <sz val="12"/>
        <rFont val="Calibri"/>
        <family val="2"/>
        <charset val="204"/>
      </rPr>
      <t xml:space="preserve">ППЭ № 900
СОШ №  </t>
    </r>
    <r>
      <rPr>
        <b/>
        <i/>
        <u/>
        <sz val="12"/>
        <rFont val="Calibri"/>
        <family val="2"/>
        <charset val="204"/>
      </rPr>
      <t>57</t>
    </r>
    <r>
      <rPr>
        <sz val="10"/>
        <rFont val="Calibri"/>
        <family val="2"/>
        <charset val="204"/>
      </rPr>
      <t xml:space="preserve">
Организаторы из ОУ:
 </t>
    </r>
    <r>
      <rPr>
        <b/>
        <sz val="10"/>
        <rFont val="Calibri"/>
        <family val="2"/>
        <charset val="204"/>
      </rPr>
      <t xml:space="preserve">сош </t>
    </r>
    <r>
      <rPr>
        <b/>
        <i/>
        <sz val="10"/>
        <rFont val="Calibri"/>
        <family val="2"/>
        <charset val="204"/>
      </rPr>
      <t>3, 11, 18, 38, 57, оош 4, 26, г. 3</t>
    </r>
  </si>
  <si>
    <r>
      <rPr>
        <b/>
        <u/>
        <sz val="12"/>
        <rFont val="Calibri"/>
        <family val="2"/>
        <charset val="204"/>
      </rPr>
      <t>ППЭ № 970
СОШ № 41</t>
    </r>
    <r>
      <rPr>
        <sz val="10"/>
        <rFont val="Calibri"/>
        <family val="2"/>
        <charset val="204"/>
      </rPr>
      <t xml:space="preserve">
Организаторы из ОУ:
</t>
    </r>
    <r>
      <rPr>
        <b/>
        <sz val="10"/>
        <rFont val="Calibri"/>
        <family val="2"/>
        <charset val="204"/>
      </rPr>
      <t xml:space="preserve">сош </t>
    </r>
    <r>
      <rPr>
        <b/>
        <i/>
        <sz val="10"/>
        <rFont val="Calibri"/>
        <family val="2"/>
        <charset val="204"/>
      </rPr>
      <t>5, 41, 44, 45, МАЛ, г. 9, пг 61</t>
    </r>
  </si>
  <si>
    <t>ФИО с/р</t>
  </si>
  <si>
    <t>Совпадения</t>
  </si>
  <si>
    <t>16 июня (чт)</t>
  </si>
  <si>
    <t>Сентябрьский период</t>
  </si>
  <si>
    <t>ГИА-11-2022</t>
  </si>
  <si>
    <t>Скобченко Елена Владимировна
Трефилова Евгения Александровна</t>
  </si>
  <si>
    <t>учитель-логопед
зам. директора по УВР</t>
  </si>
  <si>
    <t>Работники ППЭ ГИА-11-2022</t>
  </si>
  <si>
    <t>26 мая</t>
  </si>
  <si>
    <t>2 июня</t>
  </si>
  <si>
    <t>мат П</t>
  </si>
  <si>
    <t>3 июня</t>
  </si>
  <si>
    <t>мат Б</t>
  </si>
  <si>
    <t>6 июня</t>
  </si>
  <si>
    <t>9 июня</t>
  </si>
  <si>
    <t>общ</t>
  </si>
  <si>
    <t>14 июня</t>
  </si>
  <si>
    <t>фр П</t>
  </si>
  <si>
    <t>англ П</t>
  </si>
  <si>
    <t>фр У</t>
  </si>
  <si>
    <t>англ У</t>
  </si>
  <si>
    <t>16-17 июня</t>
  </si>
  <si>
    <t>30-31 мая</t>
  </si>
  <si>
    <t>20-21 июня</t>
  </si>
  <si>
    <t>3 ч 10 м</t>
  </si>
  <si>
    <t>17 мин</t>
  </si>
  <si>
    <r>
      <t xml:space="preserve">ЕГЭ
</t>
    </r>
    <r>
      <rPr>
        <b/>
        <i/>
        <sz val="10"/>
        <rFont val="Calibri"/>
        <family val="2"/>
        <charset val="204"/>
      </rPr>
      <t>сп/р</t>
    </r>
  </si>
  <si>
    <t>гимн. 10</t>
  </si>
  <si>
    <t>гимн. 6</t>
  </si>
  <si>
    <t>НВМУ</t>
  </si>
  <si>
    <r>
      <rPr>
        <b/>
        <u/>
        <sz val="12"/>
        <rFont val="Calibri"/>
        <family val="2"/>
        <charset val="204"/>
      </rPr>
      <t>ППЭ № 901
гимназия № 1</t>
    </r>
    <r>
      <rPr>
        <b/>
        <sz val="12"/>
        <rFont val="Calibri"/>
        <family val="2"/>
        <charset val="204"/>
      </rPr>
      <t xml:space="preserve">
</t>
    </r>
    <r>
      <rPr>
        <sz val="9"/>
        <rFont val="Calibri"/>
        <family val="2"/>
        <charset val="204"/>
      </rPr>
      <t xml:space="preserve">Организаторы из ОУ:
</t>
    </r>
    <r>
      <rPr>
        <b/>
        <sz val="9"/>
        <rFont val="Calibri"/>
        <family val="2"/>
        <charset val="204"/>
      </rPr>
      <t xml:space="preserve">г. 8, л. 2, </t>
    </r>
    <r>
      <rPr>
        <b/>
        <i/>
        <sz val="9"/>
        <rFont val="Calibri"/>
        <family val="2"/>
        <charset val="204"/>
      </rPr>
      <t xml:space="preserve"> г. 1, 5, сош 43, 56</t>
    </r>
  </si>
  <si>
    <r>
      <rPr>
        <b/>
        <u/>
        <sz val="12"/>
        <rFont val="Calibri"/>
        <family val="2"/>
        <charset val="204"/>
      </rPr>
      <t>ППЭ № 902
гимназия № 2</t>
    </r>
    <r>
      <rPr>
        <b/>
        <i/>
        <sz val="12"/>
        <rFont val="Calibri"/>
        <family val="2"/>
        <charset val="204"/>
      </rPr>
      <t xml:space="preserve">
</t>
    </r>
    <r>
      <rPr>
        <sz val="9"/>
        <rFont val="Calibri"/>
        <family val="2"/>
        <charset val="204"/>
      </rPr>
      <t xml:space="preserve">Организаторы из ОУ:
</t>
    </r>
    <r>
      <rPr>
        <b/>
        <sz val="9"/>
        <rFont val="Calibri"/>
        <family val="2"/>
        <charset val="204"/>
      </rPr>
      <t xml:space="preserve">сош </t>
    </r>
    <r>
      <rPr>
        <b/>
        <i/>
        <sz val="9"/>
        <rFont val="Calibri"/>
        <family val="2"/>
        <charset val="204"/>
      </rPr>
      <t>34, 49,  г. 2, МПЛ, пг 40</t>
    </r>
  </si>
  <si>
    <r>
      <rPr>
        <b/>
        <u/>
        <sz val="12"/>
        <rFont val="Calibri"/>
        <family val="2"/>
        <charset val="204"/>
      </rPr>
      <t>ППЭ № 914
СОШ № 53</t>
    </r>
    <r>
      <rPr>
        <b/>
        <i/>
        <sz val="12"/>
        <rFont val="Calibri"/>
        <family val="2"/>
        <charset val="204"/>
      </rPr>
      <t xml:space="preserve">
</t>
    </r>
    <r>
      <rPr>
        <sz val="9"/>
        <rFont val="Calibri"/>
        <family val="2"/>
        <charset val="204"/>
      </rPr>
      <t xml:space="preserve">Организаторы из ОУ:
</t>
    </r>
    <r>
      <rPr>
        <b/>
        <sz val="9"/>
        <rFont val="Calibri"/>
        <family val="2"/>
        <charset val="204"/>
      </rPr>
      <t xml:space="preserve">сош </t>
    </r>
    <r>
      <rPr>
        <b/>
        <i/>
        <sz val="9"/>
        <rFont val="Calibri"/>
        <family val="2"/>
        <charset val="204"/>
      </rPr>
      <t>23, 28, 36, 53,  оош 58</t>
    </r>
  </si>
  <si>
    <t>Талыбов Ярослав Альбертович
Перемиловский Владимир Алексеевич
Коломейцева Мария Андреевна (гимн. 3)</t>
  </si>
  <si>
    <r>
      <t>Басков Павел Михайлович, сош 5
Лапин Дмитрий Александрович, сош 41 - ЭЦП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>Цвиликова Мария Геннадьевна, сош 41 - ЭЦП
Шабалина Светлана Борисовна, сош 41 - ЭЦП
Харламова Ирина Григорьевна, сош 41 - ЭЦП</t>
    </r>
  </si>
  <si>
    <t>Березин Сергей Адольфович, сош 57
Максимец Юлия Олеговна, сош 57 - ЭЦП
Романчик Любовь Геннадьевна, сош 18 - ЭЦП
Шегрина Анастасия Игоревна, сош 57 - ЭЦП
Павленко Мария Валерьевна, сош 57 - ЭЦП</t>
  </si>
  <si>
    <t>Гусева Евгения Сергеевна</t>
  </si>
  <si>
    <t xml:space="preserve">Колупаев Артем Евгеньевич  (МПЛ) 
Красавина Марина Васильевна -ЭЦП    
Юсупова Валерия Эдуардовна - ЭЦП
Слатина Светлана Георгиевна - ЭЦП                          
Родионов Андрей Юрьевич - ЭЦП </t>
  </si>
  <si>
    <t>Анурьева Ольга Геннадьевна
Романовский Александр Валерьевич (п/г 40)</t>
  </si>
  <si>
    <r>
      <rPr>
        <sz val="11"/>
        <rFont val="Calibri"/>
        <family val="2"/>
        <charset val="204"/>
        <scheme val="minor"/>
      </rPr>
      <t>Карелин Александр Александрович (сош 23)</t>
    </r>
    <r>
      <rPr>
        <sz val="11"/>
        <color theme="3" tint="0.3999755851924192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>Бриштен Ирина Петровна - ЭЦП
Малюкова Ирина Александровна - ЭЦП</t>
    </r>
    <r>
      <rPr>
        <sz val="11"/>
        <color theme="3" tint="0.3999755851924192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>Худынцева Галина Вячеславовна - ЭЦП</t>
    </r>
    <r>
      <rPr>
        <sz val="11"/>
        <color theme="3" tint="0.3999755851924192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>Красовская Александра Леонидовна - ЭЦП</t>
    </r>
  </si>
  <si>
    <t>Сальников Александр Борисович (сош 33)
Борисов Антон Андреевич - ЭЦП
Киселева Анастасия Валерьевна - ЭЦП
Ярицына Ольга Сергеевна -ЭЦП
Ларина Ольга Валентиновна - ЭЦП</t>
  </si>
  <si>
    <t>Дубинин Виталий Станиславович
Коноплев Алексей Алексеевич
Мухаева Дарья Александровна</t>
  </si>
  <si>
    <r>
      <rPr>
        <b/>
        <u/>
        <sz val="12"/>
        <rFont val="Calibri"/>
        <family val="2"/>
        <charset val="204"/>
      </rPr>
      <t>ППЭ № 957
гимназия № 7</t>
    </r>
    <r>
      <rPr>
        <b/>
        <i/>
        <sz val="10"/>
        <rFont val="Calibri"/>
        <family val="2"/>
        <charset val="204"/>
      </rPr>
      <t xml:space="preserve">
</t>
    </r>
    <r>
      <rPr>
        <sz val="10"/>
        <rFont val="Calibri"/>
        <family val="2"/>
        <charset val="204"/>
      </rPr>
      <t xml:space="preserve">Организаторы из ОУ:
</t>
    </r>
    <r>
      <rPr>
        <b/>
        <sz val="10"/>
        <rFont val="Calibri"/>
        <family val="2"/>
        <charset val="204"/>
      </rPr>
      <t xml:space="preserve">сош </t>
    </r>
    <r>
      <rPr>
        <b/>
        <i/>
        <sz val="10"/>
        <rFont val="Calibri"/>
        <family val="2"/>
        <charset val="204"/>
      </rPr>
      <t xml:space="preserve"> 42, 50, г. 7, НВМУ</t>
    </r>
  </si>
  <si>
    <r>
      <rPr>
        <b/>
        <u/>
        <sz val="12"/>
        <rFont val="Calibri"/>
        <family val="2"/>
        <charset val="204"/>
      </rPr>
      <t>ППЭ № 910
СОШ № 33</t>
    </r>
    <r>
      <rPr>
        <b/>
        <sz val="11"/>
        <rFont val="Calibri"/>
        <family val="2"/>
        <charset val="204"/>
      </rPr>
      <t xml:space="preserve">
</t>
    </r>
    <r>
      <rPr>
        <sz val="10"/>
        <rFont val="Calibri"/>
        <family val="2"/>
        <charset val="204"/>
      </rPr>
      <t xml:space="preserve">Организаторы из ОУ:
</t>
    </r>
    <r>
      <rPr>
        <b/>
        <i/>
        <sz val="10"/>
        <rFont val="Calibri"/>
        <family val="2"/>
        <charset val="204"/>
      </rPr>
      <t xml:space="preserve"> оош 16, сош 20, 21, 22, 33, 
г. 10,  ММЛ</t>
    </r>
  </si>
  <si>
    <t xml:space="preserve">Русинов Михаил Анатольевич (оош 58)  
Малютин Даниил Иванович
Разуваева Виктория Юрьевна - ЭЦП                                                       Щипков Дмитрий Александрович (оош 37)-ЭЦП
Неустроева Инна Александровна (сош № 27) - ЭЦП                 </t>
  </si>
  <si>
    <t>26 мая (пт)</t>
  </si>
  <si>
    <t>30 мая (пн)</t>
  </si>
  <si>
    <t>31 мая (вт)</t>
  </si>
  <si>
    <r>
      <t>гимн. № 1</t>
    </r>
    <r>
      <rPr>
        <sz val="10"/>
        <rFont val="Arial Cyr"/>
        <charset val="204"/>
      </rPr>
      <t xml:space="preserve">
</t>
    </r>
    <r>
      <rPr>
        <sz val="8"/>
        <rFont val="Arial Cyr"/>
        <charset val="204"/>
      </rPr>
      <t>Связи, 30</t>
    </r>
  </si>
  <si>
    <r>
      <t xml:space="preserve">гимн. № 2
</t>
    </r>
    <r>
      <rPr>
        <sz val="8"/>
        <rFont val="Arial Cyr"/>
        <charset val="204"/>
      </rPr>
      <t>Ленина, 59</t>
    </r>
  </si>
  <si>
    <r>
      <t>сош № 53</t>
    </r>
    <r>
      <rPr>
        <sz val="10"/>
        <rFont val="Arial Cyr"/>
        <charset val="204"/>
      </rPr>
      <t xml:space="preserve">
</t>
    </r>
    <r>
      <rPr>
        <sz val="8"/>
        <rFont val="Arial Cyr"/>
        <charset val="204"/>
      </rPr>
      <t>Папанина, 3</t>
    </r>
  </si>
  <si>
    <t>02 июня (чт)</t>
  </si>
  <si>
    <t>03 июня (пт)</t>
  </si>
  <si>
    <t>06 июня (пн)</t>
  </si>
  <si>
    <t>09 июня (чт)</t>
  </si>
  <si>
    <t>14 июня (вт)</t>
  </si>
  <si>
    <t>17 июня (пт)</t>
  </si>
  <si>
    <t>л. 2, г. 1, г. 8, МПЛ</t>
  </si>
  <si>
    <t>5о+5г</t>
  </si>
  <si>
    <t xml:space="preserve">20 июня (пн) </t>
  </si>
  <si>
    <t>21 июня (вт)</t>
  </si>
  <si>
    <t>г. 5, сош 36</t>
  </si>
  <si>
    <t>г. 8, л. 2</t>
  </si>
  <si>
    <t xml:space="preserve">  г. 1</t>
  </si>
  <si>
    <t>г. 2,  сош 49</t>
  </si>
  <si>
    <t>23 июня (чт)</t>
  </si>
  <si>
    <t>Резерв : русский язык</t>
  </si>
  <si>
    <r>
      <t>сош № 33</t>
    </r>
    <r>
      <rPr>
        <sz val="10"/>
        <rFont val="Arial Cyr"/>
        <charset val="204"/>
      </rPr>
      <t xml:space="preserve">
</t>
    </r>
    <r>
      <rPr>
        <sz val="8"/>
        <rFont val="Arial Cyr"/>
        <charset val="204"/>
      </rPr>
      <t>Крупской, 13</t>
    </r>
  </si>
  <si>
    <t>24 июня (пт)</t>
  </si>
  <si>
    <t>27 июня (пн)</t>
  </si>
  <si>
    <t>29 июня (ср)</t>
  </si>
  <si>
    <t>30 июня (чт)</t>
  </si>
  <si>
    <t>02 июля (сб)</t>
  </si>
  <si>
    <t>Резерв : по всем предметам</t>
  </si>
  <si>
    <t>05 сент (пн)</t>
  </si>
  <si>
    <t>08 сент (чт)</t>
  </si>
  <si>
    <t>20 сент (вт)</t>
  </si>
  <si>
    <t xml:space="preserve">русский язык, математика Б </t>
  </si>
  <si>
    <t>4о+4г</t>
  </si>
  <si>
    <t>г. 6, г. 10, ММЛ</t>
  </si>
  <si>
    <t>КШМ</t>
  </si>
  <si>
    <r>
      <t>гимн. № 7</t>
    </r>
    <r>
      <rPr>
        <sz val="10"/>
        <rFont val="Arial Cyr"/>
        <charset val="204"/>
      </rPr>
      <t xml:space="preserve">
</t>
    </r>
    <r>
      <rPr>
        <sz val="8"/>
        <rFont val="Arial Cyr"/>
        <charset val="204"/>
      </rPr>
      <t>О.Кошевого, 12а</t>
    </r>
  </si>
  <si>
    <t>НВМУ, сош 31, г. 7</t>
  </si>
  <si>
    <t>г. 6, г. 10, КШМ, ММЛ</t>
  </si>
  <si>
    <t>НВМУ, г. 7, сош 31</t>
  </si>
  <si>
    <t>7о+5г</t>
  </si>
  <si>
    <t>г. 10, сош 31</t>
  </si>
  <si>
    <t>г. 7</t>
  </si>
  <si>
    <t>г. 6, ММЛ</t>
  </si>
  <si>
    <t>КШМ, НВМУ</t>
  </si>
  <si>
    <t>28 июня (пн)</t>
  </si>
  <si>
    <t>Рогозин В. - р, мБ, общ</t>
  </si>
  <si>
    <t>Дежин А. - р, мБ, ист, лит</t>
  </si>
  <si>
    <t>Мошков Д. - р, мБ,
Окрут И. - р, мБ, общ, англ</t>
  </si>
  <si>
    <t>Марков М. - р, мБ</t>
  </si>
  <si>
    <t>Адинец А.- р, х, б, мБ</t>
  </si>
  <si>
    <t>Белевич Ян- р, мП, б</t>
  </si>
  <si>
    <t>Кол-во ауд.
(10 чел.)</t>
  </si>
  <si>
    <r>
      <t>сош № 57</t>
    </r>
    <r>
      <rPr>
        <sz val="10"/>
        <rFont val="Arial Cyr"/>
        <charset val="204"/>
      </rPr>
      <t xml:space="preserve">
</t>
    </r>
    <r>
      <rPr>
        <sz val="8"/>
        <rFont val="Arial Cyr"/>
        <charset val="204"/>
      </rPr>
      <t>Сафонова, 11</t>
    </r>
  </si>
  <si>
    <r>
      <t xml:space="preserve">сош № 41
</t>
    </r>
    <r>
      <rPr>
        <sz val="8"/>
        <rFont val="Arial Cyr"/>
        <charset val="204"/>
      </rPr>
      <t>Гер-североморцев, 76/3</t>
    </r>
  </si>
  <si>
    <t>ОУ Первомайского окр., НВМУ</t>
  </si>
  <si>
    <t>г. 9, сош 5</t>
  </si>
  <si>
    <t>1 чел. - фр</t>
  </si>
  <si>
    <t>5о+3г</t>
  </si>
  <si>
    <t>Дежин-ММЛ</t>
  </si>
  <si>
    <t>Адинец-МПЛ, Лысенко-49</t>
  </si>
  <si>
    <t>Дежин-ММЛ, Рогозин-г.6</t>
  </si>
  <si>
    <t>Мошков-31, Окрут-31, Марков-г.7</t>
  </si>
  <si>
    <t>Адинец-МПЛ, Зюзин-49,
Лысенко-49, Сергеева-49</t>
  </si>
  <si>
    <t>Сергеева-49</t>
  </si>
  <si>
    <t>Рогозин-г.6, Мошков-31</t>
  </si>
  <si>
    <t>Мошков-ММЛ</t>
  </si>
  <si>
    <t>Адинец-МПЛ, Лысенко-49,
Белевич-г.8</t>
  </si>
  <si>
    <t>иностранный язык (письменная часть)</t>
  </si>
  <si>
    <t xml:space="preserve"> г. 2, г. 5,  сош 36, 49</t>
  </si>
  <si>
    <t>сош 57</t>
  </si>
  <si>
    <t>л. 2, г. 8, сош 36, МПЛ</t>
  </si>
  <si>
    <t>г. 1, г. 2, г. 5, сош  49</t>
  </si>
  <si>
    <t>МПЛ  (18 чел.)</t>
  </si>
  <si>
    <t xml:space="preserve"> МПЛ (17 чел.)</t>
  </si>
  <si>
    <t>МАЛ (12 чел.), г. 3</t>
  </si>
  <si>
    <t>МАЛ (14 чел.)</t>
  </si>
  <si>
    <t>ОУ города</t>
  </si>
  <si>
    <t>ВПЛ, ОУ города</t>
  </si>
  <si>
    <t>иностранный язык
(устная часть)</t>
  </si>
  <si>
    <t>Схема распределения  по ППЭ - ЕГЭ</t>
  </si>
  <si>
    <t>Категории участников</t>
  </si>
  <si>
    <t>Кол-во участников</t>
  </si>
  <si>
    <t>Кол-во аудит.</t>
  </si>
  <si>
    <t>21 марта (пн)</t>
  </si>
  <si>
    <t xml:space="preserve"> ВПЛ</t>
  </si>
  <si>
    <t>24 марта (ср)</t>
  </si>
  <si>
    <t xml:space="preserve"> ВПЛ, гимн. 2, 10</t>
  </si>
  <si>
    <t>Петренко г.2, Лаптева г.10</t>
  </si>
  <si>
    <t>28 марта (пн)</t>
  </si>
  <si>
    <t>гимн. 2, 10</t>
  </si>
  <si>
    <t>31 марта
(чт)</t>
  </si>
  <si>
    <t>английский язык
(письменная часть)</t>
  </si>
  <si>
    <t>01 апреля (пт)</t>
  </si>
  <si>
    <t>английский язык
(устная часть)</t>
  </si>
  <si>
    <t>04 апреля (пн)</t>
  </si>
  <si>
    <t>информатика КЕГЭ</t>
  </si>
  <si>
    <t>07 апреля (чт)</t>
  </si>
  <si>
    <t>11 апреля (пн)</t>
  </si>
  <si>
    <t>1</t>
  </si>
  <si>
    <t>нем. яз. (У)</t>
  </si>
  <si>
    <t>англ.яз. (У)</t>
  </si>
  <si>
    <t>13 апреля (ср)</t>
  </si>
  <si>
    <t>сош № 53
Папанина, 3</t>
  </si>
  <si>
    <t>5</t>
  </si>
  <si>
    <t>англ.яз.(письменно)</t>
  </si>
  <si>
    <t>4</t>
  </si>
  <si>
    <t>15 апреля (пт)</t>
  </si>
  <si>
    <r>
      <rPr>
        <b/>
        <sz val="10"/>
        <rFont val="Arial Cyr"/>
        <charset val="204"/>
      </rPr>
      <t>гимн. № 2</t>
    </r>
    <r>
      <rPr>
        <sz val="10"/>
        <rFont val="Arial Cyr"/>
        <charset val="204"/>
      </rPr>
      <t xml:space="preserve">
</t>
    </r>
    <r>
      <rPr>
        <sz val="8"/>
        <rFont val="Arial Cyr"/>
        <charset val="204"/>
      </rPr>
      <t>Ленина, 59</t>
    </r>
  </si>
  <si>
    <t>18 апреля (пн)</t>
  </si>
  <si>
    <t>математика Б, П</t>
  </si>
  <si>
    <r>
      <rPr>
        <b/>
        <sz val="10"/>
        <rFont val="Arial Cyr"/>
        <charset val="204"/>
      </rPr>
      <t>сош № 53</t>
    </r>
    <r>
      <rPr>
        <sz val="10"/>
        <rFont val="Arial Cyr"/>
        <charset val="204"/>
      </rPr>
      <t xml:space="preserve">
</t>
    </r>
    <r>
      <rPr>
        <sz val="8"/>
        <rFont val="Arial Cyr"/>
        <charset val="204"/>
      </rPr>
      <t>Папанина, 3</t>
    </r>
  </si>
  <si>
    <t>Адинец-МПЛ, Зюзин-49,
Лысенко-49, Сергеева-49, Богданов, г1</t>
  </si>
  <si>
    <t>Богданов, р, мП, инф, общ</t>
  </si>
  <si>
    <t>Зюзин-49, Богданов г 1</t>
  </si>
  <si>
    <t>Жвакин-г.9</t>
  </si>
  <si>
    <t>Вакарчук Л.-р, мБ, ист,общ</t>
  </si>
  <si>
    <t>ГВЭ: Каликина П.- р(И), м</t>
  </si>
  <si>
    <t>Вакарчук-5
Каликина-ГВЭ-57</t>
  </si>
  <si>
    <t>Вакарчук-5</t>
  </si>
  <si>
    <t xml:space="preserve">Зюзин-р, общ, мБ, инф
Лысенко Е.- р, х, б, мБ
Сергеева А- р, ист, анг, общ, мБ </t>
  </si>
  <si>
    <t>Амеленкова - 49</t>
  </si>
  <si>
    <t>Белевич-г.8, Богданов, г 1</t>
  </si>
  <si>
    <t>Зюзин-49, Сергеева-49, Богданов г1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</si>
</sst>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;[Red]0.0"/>
    <numFmt numFmtId="165" formatCode="0.0"/>
  </numFmts>
  <fonts count="6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0"/>
      <color theme="3" tint="0.39997558519241921"/>
      <name val="Calibri"/>
      <family val="2"/>
      <charset val="204"/>
      <scheme val="minor"/>
    </font>
    <font>
      <sz val="10"/>
      <color theme="3" tint="0.3999755851924192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</font>
    <font>
      <b/>
      <sz val="10"/>
      <color theme="3" tint="0.39997558519241921"/>
      <name val="Arial Cyr"/>
      <charset val="204"/>
    </font>
    <font>
      <sz val="10"/>
      <color theme="3" tint="0.39997558519241921"/>
      <name val="Arial Cyr"/>
      <charset val="204"/>
    </font>
    <font>
      <sz val="10"/>
      <name val="Calibri"/>
      <family val="2"/>
      <charset val="204"/>
    </font>
    <font>
      <b/>
      <i/>
      <sz val="10"/>
      <name val="Calibri"/>
      <family val="2"/>
      <charset val="204"/>
    </font>
    <font>
      <b/>
      <i/>
      <sz val="12"/>
      <name val="Calibri"/>
      <family val="2"/>
      <charset val="204"/>
    </font>
    <font>
      <b/>
      <u/>
      <sz val="12"/>
      <name val="Calibri"/>
      <family val="2"/>
      <charset val="204"/>
    </font>
    <font>
      <b/>
      <i/>
      <u/>
      <sz val="12"/>
      <name val="Calibri"/>
      <family val="2"/>
      <charset val="204"/>
    </font>
    <font>
      <b/>
      <sz val="10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8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3" tint="0.39997558519241921"/>
      <name val="Calibri"/>
      <family val="2"/>
      <charset val="204"/>
      <scheme val="minor"/>
    </font>
    <font>
      <sz val="9"/>
      <color theme="3" tint="0.39997558519241921"/>
      <name val="Arial Cyr"/>
      <charset val="204"/>
    </font>
    <font>
      <sz val="8"/>
      <color theme="3" tint="0.39997558519241921"/>
      <name val="Arial Cyr"/>
      <charset val="204"/>
    </font>
    <font>
      <sz val="12"/>
      <name val="Calibri"/>
      <family val="2"/>
      <charset val="204"/>
    </font>
    <font>
      <sz val="9"/>
      <name val="Calibri"/>
      <family val="2"/>
      <charset val="204"/>
      <scheme val="minor"/>
    </font>
    <font>
      <sz val="9"/>
      <name val="Arial Cyr"/>
      <charset val="204"/>
    </font>
    <font>
      <b/>
      <sz val="12"/>
      <color theme="3" tint="0.3999755851924192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3" tint="0.39997558519241921"/>
      <name val="Calibri"/>
      <family val="2"/>
      <charset val="204"/>
    </font>
    <font>
      <sz val="10"/>
      <color theme="3" tint="0.39997558519241921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</font>
    <font>
      <b/>
      <i/>
      <sz val="8"/>
      <name val="Calibri"/>
      <family val="2"/>
      <charset val="204"/>
    </font>
    <font>
      <i/>
      <sz val="12"/>
      <name val="Calibri"/>
      <family val="2"/>
      <charset val="204"/>
    </font>
    <font>
      <b/>
      <sz val="11"/>
      <name val="Calibri"/>
      <family val="2"/>
      <charset val="204"/>
    </font>
    <font>
      <i/>
      <sz val="8"/>
      <name val="Calibri"/>
      <family val="2"/>
      <charset val="204"/>
    </font>
    <font>
      <i/>
      <sz val="11"/>
      <name val="Calibri"/>
      <family val="2"/>
      <charset val="204"/>
    </font>
    <font>
      <b/>
      <sz val="12"/>
      <name val="Calibri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b/>
      <i/>
      <sz val="9"/>
      <name val="Calibri"/>
      <family val="2"/>
      <charset val="204"/>
    </font>
    <font>
      <b/>
      <sz val="16"/>
      <name val="Calibri"/>
      <family val="2"/>
      <charset val="204"/>
    </font>
    <font>
      <i/>
      <sz val="10"/>
      <name val="Calibri"/>
      <family val="2"/>
      <charset val="204"/>
    </font>
    <font>
      <sz val="11"/>
      <name val="Times New Roman"/>
      <family val="1"/>
      <charset val="204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8"/>
      <name val="Arial Cyr"/>
      <charset val="204"/>
    </font>
    <font>
      <sz val="8"/>
      <color rgb="FFFF0000"/>
      <name val="Calibri"/>
      <family val="2"/>
      <charset val="204"/>
      <scheme val="minor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6"/>
      <name val="Aharoni"/>
      <charset val="177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10"/>
      <color rgb="FF000000"/>
      <name val="Arial"/>
      <family val="2"/>
      <charset val="204"/>
    </font>
    <font>
      <b/>
      <sz val="8"/>
      <name val="Calibri"/>
      <family val="2"/>
      <charset val="204"/>
    </font>
    <font>
      <b/>
      <sz val="11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FF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28" fillId="0" borderId="0"/>
    <xf numFmtId="0" fontId="47" fillId="0" borderId="0"/>
  </cellStyleXfs>
  <cellXfs count="73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8" fillId="0" borderId="0" xfId="0" applyFont="1"/>
    <xf numFmtId="0" fontId="3" fillId="7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164" fontId="12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 wrapText="1"/>
    </xf>
    <xf numFmtId="165" fontId="3" fillId="0" borderId="43" xfId="0" applyNumberFormat="1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165" fontId="3" fillId="0" borderId="34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65" fontId="3" fillId="0" borderId="5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24" fillId="0" borderId="24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 wrapText="1"/>
    </xf>
    <xf numFmtId="0" fontId="13" fillId="8" borderId="18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24" fillId="7" borderId="24" xfId="0" applyNumberFormat="1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4" fillId="14" borderId="2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165" fontId="3" fillId="0" borderId="54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165" fontId="3" fillId="0" borderId="49" xfId="0" applyNumberFormat="1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0" fillId="0" borderId="0" xfId="0" applyFont="1"/>
    <xf numFmtId="0" fontId="9" fillId="0" borderId="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165" fontId="3" fillId="0" borderId="70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1" fillId="7" borderId="12" xfId="0" applyFont="1" applyFill="1" applyBorder="1" applyAlignment="1">
      <alignment horizontal="center" vertical="center" wrapText="1"/>
    </xf>
    <xf numFmtId="0" fontId="31" fillId="7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6" fontId="16" fillId="0" borderId="6" xfId="0" applyNumberFormat="1" applyFont="1" applyFill="1" applyBorder="1" applyAlignment="1">
      <alignment horizontal="center" vertical="center" wrapText="1"/>
    </xf>
    <xf numFmtId="16" fontId="16" fillId="0" borderId="5" xfId="0" applyNumberFormat="1" applyFont="1" applyFill="1" applyBorder="1" applyAlignment="1">
      <alignment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3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0" fontId="24" fillId="0" borderId="8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2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right" vertical="center" wrapText="1"/>
    </xf>
    <xf numFmtId="0" fontId="12" fillId="4" borderId="37" xfId="0" applyFont="1" applyFill="1" applyBorder="1" applyAlignment="1">
      <alignment horizontal="center" vertical="center"/>
    </xf>
    <xf numFmtId="0" fontId="12" fillId="9" borderId="25" xfId="0" applyFont="1" applyFill="1" applyBorder="1" applyAlignment="1">
      <alignment horizontal="center" vertical="center"/>
    </xf>
    <xf numFmtId="0" fontId="12" fillId="4" borderId="25" xfId="0" applyNumberFormat="1" applyFont="1" applyFill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164" fontId="12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8" borderId="24" xfId="0" applyNumberFormat="1" applyFont="1" applyFill="1" applyBorder="1" applyAlignment="1">
      <alignment horizontal="center" vertical="center"/>
    </xf>
    <xf numFmtId="0" fontId="13" fillId="8" borderId="14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24" fillId="0" borderId="18" xfId="0" applyNumberFormat="1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6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164" fontId="12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0" fontId="24" fillId="0" borderId="41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62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24" fillId="7" borderId="8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7" fillId="7" borderId="0" xfId="0" applyFont="1" applyFill="1"/>
    <xf numFmtId="0" fontId="24" fillId="7" borderId="10" xfId="0" applyNumberFormat="1" applyFont="1" applyFill="1" applyBorder="1" applyAlignment="1">
      <alignment horizontal="center" vertical="center"/>
    </xf>
    <xf numFmtId="0" fontId="24" fillId="7" borderId="9" xfId="0" applyNumberFormat="1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1" fillId="0" borderId="0" xfId="0" applyFont="1"/>
    <xf numFmtId="164" fontId="12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8" borderId="17" xfId="0" applyNumberFormat="1" applyFont="1" applyFill="1" applyBorder="1" applyAlignment="1">
      <alignment horizontal="center" vertical="center"/>
    </xf>
    <xf numFmtId="0" fontId="13" fillId="8" borderId="16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0" fontId="24" fillId="7" borderId="35" xfId="0" applyFont="1" applyFill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4" fillId="0" borderId="32" xfId="0" applyNumberFormat="1" applyFont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/>
    </xf>
    <xf numFmtId="0" fontId="24" fillId="7" borderId="31" xfId="0" applyFont="1" applyFill="1" applyBorder="1" applyAlignment="1">
      <alignment horizontal="center" vertical="center"/>
    </xf>
    <xf numFmtId="0" fontId="24" fillId="7" borderId="24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1" fillId="0" borderId="0" xfId="0" applyFont="1" applyFill="1"/>
    <xf numFmtId="0" fontId="13" fillId="8" borderId="27" xfId="0" applyNumberFormat="1" applyFont="1" applyFill="1" applyBorder="1" applyAlignment="1">
      <alignment horizontal="center" vertical="center"/>
    </xf>
    <xf numFmtId="0" fontId="1" fillId="7" borderId="0" xfId="0" applyFont="1" applyFill="1"/>
    <xf numFmtId="0" fontId="42" fillId="0" borderId="0" xfId="0" applyFont="1" applyAlignment="1">
      <alignment horizontal="right"/>
    </xf>
    <xf numFmtId="0" fontId="42" fillId="0" borderId="28" xfId="0" applyFont="1" applyBorder="1" applyAlignment="1"/>
    <xf numFmtId="0" fontId="42" fillId="0" borderId="0" xfId="0" applyFont="1" applyBorder="1" applyAlignment="1"/>
    <xf numFmtId="0" fontId="11" fillId="0" borderId="4" xfId="0" applyFont="1" applyFill="1" applyBorder="1" applyAlignment="1">
      <alignment horizontal="center" vertical="center"/>
    </xf>
    <xf numFmtId="0" fontId="24" fillId="7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24" fillId="7" borderId="31" xfId="0" applyNumberFormat="1" applyFont="1" applyFill="1" applyBorder="1" applyAlignment="1">
      <alignment horizontal="center" vertical="center"/>
    </xf>
    <xf numFmtId="0" fontId="24" fillId="7" borderId="32" xfId="0" applyNumberFormat="1" applyFont="1" applyFill="1" applyBorder="1" applyAlignment="1">
      <alignment horizontal="center" vertical="center"/>
    </xf>
    <xf numFmtId="0" fontId="24" fillId="7" borderId="23" xfId="0" applyFont="1" applyFill="1" applyBorder="1" applyAlignment="1">
      <alignment horizontal="center" vertical="center"/>
    </xf>
    <xf numFmtId="0" fontId="11" fillId="7" borderId="10" xfId="0" applyNumberFormat="1" applyFont="1" applyFill="1" applyBorder="1" applyAlignment="1">
      <alignment horizontal="center" vertical="center"/>
    </xf>
    <xf numFmtId="0" fontId="44" fillId="0" borderId="7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2" fillId="4" borderId="37" xfId="0" applyNumberFormat="1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65" xfId="0" applyFont="1" applyFill="1" applyBorder="1" applyAlignment="1">
      <alignment horizontal="center" vertical="center"/>
    </xf>
    <xf numFmtId="0" fontId="12" fillId="4" borderId="38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72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/>
    </xf>
    <xf numFmtId="0" fontId="45" fillId="10" borderId="25" xfId="0" applyFont="1" applyFill="1" applyBorder="1" applyAlignment="1">
      <alignment horizontal="right" vertical="center" wrapText="1"/>
    </xf>
    <xf numFmtId="0" fontId="37" fillId="10" borderId="37" xfId="0" applyFont="1" applyFill="1" applyBorder="1" applyAlignment="1">
      <alignment horizontal="center" vertical="center"/>
    </xf>
    <xf numFmtId="0" fontId="45" fillId="10" borderId="25" xfId="0" applyFont="1" applyFill="1" applyBorder="1" applyAlignment="1">
      <alignment horizontal="center" vertical="center"/>
    </xf>
    <xf numFmtId="0" fontId="45" fillId="10" borderId="25" xfId="0" applyNumberFormat="1" applyFont="1" applyFill="1" applyBorder="1" applyAlignment="1">
      <alignment horizontal="center" vertical="center"/>
    </xf>
    <xf numFmtId="0" fontId="45" fillId="10" borderId="65" xfId="0" applyNumberFormat="1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/>
    </xf>
    <xf numFmtId="0" fontId="32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37" fillId="0" borderId="6" xfId="0" applyFont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24" fillId="14" borderId="24" xfId="0" applyFont="1" applyFill="1" applyBorder="1" applyAlignment="1">
      <alignment horizontal="center" vertical="center"/>
    </xf>
    <xf numFmtId="0" fontId="24" fillId="14" borderId="35" xfId="0" applyFont="1" applyFill="1" applyBorder="1" applyAlignment="1">
      <alignment horizontal="center" vertical="center"/>
    </xf>
    <xf numFmtId="0" fontId="24" fillId="14" borderId="32" xfId="0" applyNumberFormat="1" applyFont="1" applyFill="1" applyBorder="1" applyAlignment="1">
      <alignment horizontal="center" vertical="center"/>
    </xf>
    <xf numFmtId="0" fontId="24" fillId="14" borderId="10" xfId="0" applyFont="1" applyFill="1" applyBorder="1" applyAlignment="1">
      <alignment horizontal="center" vertical="center"/>
    </xf>
    <xf numFmtId="0" fontId="24" fillId="14" borderId="23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1" fontId="12" fillId="4" borderId="25" xfId="0" applyNumberFormat="1" applyFont="1" applyFill="1" applyBorder="1" applyAlignment="1">
      <alignment horizontal="center" vertical="center"/>
    </xf>
    <xf numFmtId="0" fontId="12" fillId="4" borderId="65" xfId="0" applyNumberFormat="1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20" fillId="7" borderId="0" xfId="0" applyFont="1" applyFill="1" applyAlignment="1">
      <alignment horizontal="center" vertical="center" wrapText="1"/>
    </xf>
    <xf numFmtId="0" fontId="31" fillId="0" borderId="12" xfId="0" applyFont="1" applyFill="1" applyBorder="1" applyAlignment="1">
      <alignment horizontal="left" wrapText="1"/>
    </xf>
    <xf numFmtId="0" fontId="31" fillId="0" borderId="12" xfId="0" applyFont="1" applyFill="1" applyBorder="1" applyAlignment="1">
      <alignment horizontal="left" vertical="top" wrapText="1"/>
    </xf>
    <xf numFmtId="0" fontId="13" fillId="0" borderId="16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45" fillId="0" borderId="14" xfId="0" applyNumberFormat="1" applyFont="1" applyFill="1" applyBorder="1" applyAlignment="1">
      <alignment horizontal="center" vertical="center"/>
    </xf>
    <xf numFmtId="0" fontId="45" fillId="10" borderId="14" xfId="0" applyNumberFormat="1" applyFont="1" applyFill="1" applyBorder="1" applyAlignment="1">
      <alignment horizontal="center" vertical="center"/>
    </xf>
    <xf numFmtId="0" fontId="37" fillId="13" borderId="43" xfId="0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165" fontId="19" fillId="13" borderId="34" xfId="0" applyNumberFormat="1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165" fontId="19" fillId="13" borderId="12" xfId="0" applyNumberFormat="1" applyFont="1" applyFill="1" applyBorder="1" applyAlignment="1">
      <alignment horizontal="center" vertical="center" wrapText="1"/>
    </xf>
    <xf numFmtId="0" fontId="19" fillId="12" borderId="8" xfId="0" applyNumberFormat="1" applyFont="1" applyFill="1" applyBorder="1" applyAlignment="1">
      <alignment horizontal="center" vertical="center" wrapText="1"/>
    </xf>
    <xf numFmtId="165" fontId="48" fillId="0" borderId="47" xfId="0" applyNumberFormat="1" applyFont="1" applyFill="1" applyBorder="1" applyAlignment="1">
      <alignment vertical="center" wrapText="1"/>
    </xf>
    <xf numFmtId="165" fontId="48" fillId="0" borderId="8" xfId="0" applyNumberFormat="1" applyFont="1" applyFill="1" applyBorder="1" applyAlignment="1">
      <alignment vertical="center" wrapText="1"/>
    </xf>
    <xf numFmtId="165" fontId="48" fillId="0" borderId="16" xfId="0" applyNumberFormat="1" applyFont="1" applyFill="1" applyBorder="1" applyAlignment="1">
      <alignment vertical="center" wrapText="1"/>
    </xf>
    <xf numFmtId="165" fontId="48" fillId="0" borderId="32" xfId="0" applyNumberFormat="1" applyFont="1" applyFill="1" applyBorder="1" applyAlignment="1">
      <alignment vertical="center" wrapText="1"/>
    </xf>
    <xf numFmtId="165" fontId="48" fillId="0" borderId="3" xfId="0" applyNumberFormat="1" applyFont="1" applyFill="1" applyBorder="1" applyAlignment="1">
      <alignment vertical="center" wrapText="1"/>
    </xf>
    <xf numFmtId="165" fontId="48" fillId="0" borderId="62" xfId="0" applyNumberFormat="1" applyFont="1" applyFill="1" applyBorder="1" applyAlignment="1">
      <alignment vertical="center" wrapText="1"/>
    </xf>
    <xf numFmtId="165" fontId="48" fillId="0" borderId="6" xfId="0" applyNumberFormat="1" applyFont="1" applyFill="1" applyBorder="1" applyAlignment="1">
      <alignment vertical="center" wrapText="1"/>
    </xf>
    <xf numFmtId="165" fontId="48" fillId="0" borderId="24" xfId="0" applyNumberFormat="1" applyFont="1" applyFill="1" applyBorder="1" applyAlignment="1">
      <alignment vertical="center" wrapText="1"/>
    </xf>
    <xf numFmtId="165" fontId="48" fillId="0" borderId="7" xfId="0" applyNumberFormat="1" applyFont="1" applyFill="1" applyBorder="1" applyAlignment="1">
      <alignment vertical="center" wrapText="1"/>
    </xf>
    <xf numFmtId="165" fontId="48" fillId="0" borderId="55" xfId="0" applyNumberFormat="1" applyFont="1" applyFill="1" applyBorder="1" applyAlignment="1">
      <alignment vertical="center" wrapText="1"/>
    </xf>
    <xf numFmtId="0" fontId="19" fillId="12" borderId="32" xfId="0" applyNumberFormat="1" applyFont="1" applyFill="1" applyBorder="1" applyAlignment="1">
      <alignment horizontal="center" vertical="center" wrapText="1"/>
    </xf>
    <xf numFmtId="0" fontId="45" fillId="0" borderId="64" xfId="0" applyNumberFormat="1" applyFont="1" applyFill="1" applyBorder="1" applyAlignment="1">
      <alignment horizontal="center" vertical="center"/>
    </xf>
    <xf numFmtId="0" fontId="45" fillId="10" borderId="64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165" fontId="20" fillId="0" borderId="30" xfId="0" applyNumberFormat="1" applyFont="1" applyFill="1" applyBorder="1" applyAlignment="1">
      <alignment horizontal="center" vertical="center" wrapText="1"/>
    </xf>
    <xf numFmtId="0" fontId="20" fillId="7" borderId="51" xfId="0" applyFont="1" applyFill="1" applyBorder="1" applyAlignment="1">
      <alignment horizontal="center" vertical="center" wrapText="1"/>
    </xf>
    <xf numFmtId="165" fontId="20" fillId="0" borderId="34" xfId="0" applyNumberFormat="1" applyFont="1" applyFill="1" applyBorder="1" applyAlignment="1">
      <alignment horizontal="center" vertical="center" wrapText="1"/>
    </xf>
    <xf numFmtId="165" fontId="50" fillId="0" borderId="32" xfId="0" applyNumberFormat="1" applyFont="1" applyFill="1" applyBorder="1" applyAlignment="1">
      <alignment vertical="center" wrapText="1"/>
    </xf>
    <xf numFmtId="165" fontId="50" fillId="0" borderId="8" xfId="0" applyNumberFormat="1" applyFont="1" applyFill="1" applyBorder="1" applyAlignment="1">
      <alignment vertical="center" wrapText="1"/>
    </xf>
    <xf numFmtId="0" fontId="19" fillId="12" borderId="12" xfId="0" applyNumberFormat="1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7" borderId="51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7" borderId="5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65" fontId="20" fillId="0" borderId="49" xfId="0" applyNumberFormat="1" applyFont="1" applyFill="1" applyBorder="1" applyAlignment="1">
      <alignment horizontal="center" vertical="center" wrapText="1"/>
    </xf>
    <xf numFmtId="165" fontId="19" fillId="13" borderId="49" xfId="0" applyNumberFormat="1" applyFont="1" applyFill="1" applyBorder="1" applyAlignment="1">
      <alignment horizontal="center" vertical="center" wrapText="1"/>
    </xf>
    <xf numFmtId="0" fontId="20" fillId="7" borderId="49" xfId="0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7" borderId="4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14" fontId="51" fillId="12" borderId="37" xfId="0" applyNumberFormat="1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165" fontId="20" fillId="0" borderId="40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center" vertical="center" wrapText="1"/>
    </xf>
    <xf numFmtId="165" fontId="20" fillId="0" borderId="43" xfId="0" applyNumberFormat="1" applyFont="1" applyFill="1" applyBorder="1" applyAlignment="1">
      <alignment horizontal="center" vertical="center" wrapText="1"/>
    </xf>
    <xf numFmtId="165" fontId="19" fillId="13" borderId="43" xfId="0" applyNumberFormat="1" applyFont="1" applyFill="1" applyBorder="1" applyAlignment="1">
      <alignment horizontal="center" vertical="center" wrapText="1"/>
    </xf>
    <xf numFmtId="0" fontId="20" fillId="7" borderId="43" xfId="0" applyFont="1" applyFill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19" fillId="12" borderId="3" xfId="0" applyNumberFormat="1" applyFont="1" applyFill="1" applyBorder="1" applyAlignment="1">
      <alignment horizontal="center" vertical="center" wrapText="1"/>
    </xf>
    <xf numFmtId="0" fontId="19" fillId="7" borderId="34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left" vertical="center" wrapText="1"/>
    </xf>
    <xf numFmtId="0" fontId="20" fillId="7" borderId="34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43" xfId="0" applyFont="1" applyFill="1" applyBorder="1" applyAlignment="1">
      <alignment vertical="center" wrapText="1"/>
    </xf>
    <xf numFmtId="165" fontId="20" fillId="0" borderId="36" xfId="0" applyNumberFormat="1" applyFont="1" applyFill="1" applyBorder="1" applyAlignment="1">
      <alignment horizontal="center" vertical="center" wrapText="1"/>
    </xf>
    <xf numFmtId="0" fontId="20" fillId="7" borderId="50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vertical="center" wrapText="1"/>
    </xf>
    <xf numFmtId="0" fontId="25" fillId="0" borderId="43" xfId="0" applyFont="1" applyBorder="1" applyAlignment="1">
      <alignment horizontal="center" vertical="center" wrapText="1"/>
    </xf>
    <xf numFmtId="0" fontId="19" fillId="12" borderId="43" xfId="0" applyNumberFormat="1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13" fillId="8" borderId="41" xfId="0" applyNumberFormat="1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13" fillId="8" borderId="31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13" fillId="8" borderId="73" xfId="0" applyNumberFormat="1" applyFont="1" applyFill="1" applyBorder="1" applyAlignment="1">
      <alignment horizontal="center" vertical="center"/>
    </xf>
    <xf numFmtId="0" fontId="43" fillId="0" borderId="4" xfId="0" applyFont="1" applyFill="1" applyBorder="1"/>
    <xf numFmtId="0" fontId="34" fillId="7" borderId="9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24" fillId="14" borderId="31" xfId="0" applyNumberFormat="1" applyFont="1" applyFill="1" applyBorder="1" applyAlignment="1">
      <alignment horizontal="center" vertical="center"/>
    </xf>
    <xf numFmtId="0" fontId="13" fillId="8" borderId="19" xfId="0" applyNumberFormat="1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7" borderId="12" xfId="0" applyFont="1" applyFill="1" applyBorder="1" applyAlignment="1">
      <alignment horizontal="left" vertical="center" wrapText="1"/>
    </xf>
    <xf numFmtId="0" fontId="36" fillId="7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19" fillId="7" borderId="56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19" fillId="7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9" fillId="7" borderId="40" xfId="0" applyFont="1" applyFill="1" applyBorder="1" applyAlignment="1">
      <alignment horizontal="center" vertical="center" wrapText="1"/>
    </xf>
    <xf numFmtId="0" fontId="5" fillId="7" borderId="40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left" vertical="center" wrapText="1"/>
    </xf>
    <xf numFmtId="165" fontId="20" fillId="0" borderId="26" xfId="0" applyNumberFormat="1" applyFont="1" applyFill="1" applyBorder="1" applyAlignment="1">
      <alignment horizontal="center" vertical="center" wrapText="1"/>
    </xf>
    <xf numFmtId="165" fontId="19" fillId="13" borderId="40" xfId="0" applyNumberFormat="1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9" fillId="12" borderId="38" xfId="0" applyNumberFormat="1" applyFont="1" applyFill="1" applyBorder="1" applyAlignment="1">
      <alignment horizontal="center" vertical="center" wrapText="1"/>
    </xf>
    <xf numFmtId="165" fontId="48" fillId="0" borderId="25" xfId="0" applyNumberFormat="1" applyFont="1" applyFill="1" applyBorder="1" applyAlignment="1">
      <alignment vertical="center" wrapText="1"/>
    </xf>
    <xf numFmtId="0" fontId="5" fillId="7" borderId="56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19" fillId="12" borderId="16" xfId="0" applyNumberFormat="1" applyFont="1" applyFill="1" applyBorder="1" applyAlignment="1">
      <alignment horizontal="center" vertical="center" wrapText="1"/>
    </xf>
    <xf numFmtId="0" fontId="19" fillId="12" borderId="47" xfId="0" applyNumberFormat="1" applyFont="1" applyFill="1" applyBorder="1" applyAlignment="1">
      <alignment horizontal="center" vertical="center" wrapText="1"/>
    </xf>
    <xf numFmtId="0" fontId="19" fillId="12" borderId="62" xfId="0" applyNumberFormat="1" applyFont="1" applyFill="1" applyBorder="1" applyAlignment="1">
      <alignment horizontal="center" vertical="center" wrapText="1"/>
    </xf>
    <xf numFmtId="0" fontId="19" fillId="12" borderId="55" xfId="0" applyNumberFormat="1" applyFont="1" applyFill="1" applyBorder="1" applyAlignment="1">
      <alignment horizontal="center" vertical="center" wrapText="1"/>
    </xf>
    <xf numFmtId="0" fontId="19" fillId="12" borderId="56" xfId="0" applyNumberFormat="1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20" fillId="13" borderId="49" xfId="0" applyFont="1" applyFill="1" applyBorder="1" applyAlignment="1">
      <alignment horizontal="center" vertical="center" wrapText="1"/>
    </xf>
    <xf numFmtId="0" fontId="19" fillId="13" borderId="4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7" borderId="56" xfId="0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164" fontId="20" fillId="0" borderId="16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5" fontId="19" fillId="13" borderId="54" xfId="0" applyNumberFormat="1" applyFont="1" applyFill="1" applyBorder="1" applyAlignment="1">
      <alignment horizontal="center" vertical="center" wrapText="1"/>
    </xf>
    <xf numFmtId="165" fontId="19" fillId="13" borderId="21" xfId="0" applyNumberFormat="1" applyFont="1" applyFill="1" applyBorder="1" applyAlignment="1">
      <alignment horizontal="center" vertical="center" wrapText="1"/>
    </xf>
    <xf numFmtId="165" fontId="19" fillId="13" borderId="56" xfId="0" applyNumberFormat="1" applyFont="1" applyFill="1" applyBorder="1" applyAlignment="1">
      <alignment horizontal="center" vertical="center" wrapText="1"/>
    </xf>
    <xf numFmtId="165" fontId="20" fillId="0" borderId="56" xfId="0" applyNumberFormat="1" applyFont="1" applyFill="1" applyBorder="1" applyAlignment="1">
      <alignment horizontal="center" vertical="center" wrapText="1"/>
    </xf>
    <xf numFmtId="165" fontId="20" fillId="0" borderId="2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165" fontId="19" fillId="0" borderId="21" xfId="0" applyNumberFormat="1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19" fillId="12" borderId="34" xfId="0" applyNumberFormat="1" applyFont="1" applyFill="1" applyBorder="1" applyAlignment="1">
      <alignment horizontal="center" vertical="center" wrapText="1"/>
    </xf>
    <xf numFmtId="0" fontId="19" fillId="7" borderId="6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left" vertical="center" wrapText="1"/>
    </xf>
    <xf numFmtId="0" fontId="20" fillId="7" borderId="12" xfId="0" applyFont="1" applyFill="1" applyBorder="1" applyAlignment="1">
      <alignment vertical="center" wrapText="1"/>
    </xf>
    <xf numFmtId="0" fontId="20" fillId="7" borderId="56" xfId="0" applyFont="1" applyFill="1" applyBorder="1" applyAlignment="1">
      <alignment vertical="center" wrapText="1"/>
    </xf>
    <xf numFmtId="0" fontId="20" fillId="7" borderId="34" xfId="0" applyFont="1" applyFill="1" applyBorder="1" applyAlignment="1">
      <alignment vertical="center" wrapText="1"/>
    </xf>
    <xf numFmtId="0" fontId="19" fillId="7" borderId="42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20" fillId="0" borderId="50" xfId="0" applyFont="1" applyFill="1" applyBorder="1" applyAlignment="1">
      <alignment vertical="center" wrapText="1"/>
    </xf>
    <xf numFmtId="0" fontId="20" fillId="0" borderId="51" xfId="0" applyFont="1" applyFill="1" applyBorder="1" applyAlignment="1">
      <alignment vertical="center" wrapText="1"/>
    </xf>
    <xf numFmtId="0" fontId="20" fillId="0" borderId="52" xfId="0" applyFont="1" applyFill="1" applyBorder="1" applyAlignment="1">
      <alignment vertical="center" wrapText="1"/>
    </xf>
    <xf numFmtId="0" fontId="19" fillId="7" borderId="33" xfId="0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58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2" fillId="11" borderId="4" xfId="0" applyFont="1" applyFill="1" applyBorder="1" applyAlignment="1">
      <alignment horizontal="left" vertical="center"/>
    </xf>
    <xf numFmtId="0" fontId="52" fillId="11" borderId="9" xfId="0" applyFont="1" applyFill="1" applyBorder="1" applyAlignment="1">
      <alignment horizontal="left" vertical="center"/>
    </xf>
    <xf numFmtId="0" fontId="52" fillId="11" borderId="73" xfId="0" applyFont="1" applyFill="1" applyBorder="1" applyAlignment="1">
      <alignment horizontal="left" vertical="center"/>
    </xf>
    <xf numFmtId="0" fontId="52" fillId="11" borderId="29" xfId="0" applyFont="1" applyFill="1" applyBorder="1" applyAlignment="1">
      <alignment horizontal="left" vertical="center" wrapText="1"/>
    </xf>
    <xf numFmtId="0" fontId="52" fillId="11" borderId="4" xfId="0" applyFont="1" applyFill="1" applyBorder="1" applyAlignment="1">
      <alignment horizontal="left" vertical="center" wrapText="1"/>
    </xf>
    <xf numFmtId="0" fontId="52" fillId="11" borderId="17" xfId="0" applyFont="1" applyFill="1" applyBorder="1" applyAlignment="1">
      <alignment horizontal="left" vertical="center" wrapText="1"/>
    </xf>
    <xf numFmtId="0" fontId="52" fillId="11" borderId="60" xfId="0" applyFont="1" applyFill="1" applyBorder="1" applyAlignment="1">
      <alignment horizontal="left" vertical="center" wrapText="1"/>
    </xf>
    <xf numFmtId="0" fontId="52" fillId="11" borderId="73" xfId="0" applyFont="1" applyFill="1" applyBorder="1" applyAlignment="1">
      <alignment horizontal="left" vertical="center" wrapText="1"/>
    </xf>
    <xf numFmtId="0" fontId="52" fillId="12" borderId="25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0" fontId="19" fillId="7" borderId="4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vertical="center" wrapText="1"/>
    </xf>
    <xf numFmtId="14" fontId="51" fillId="8" borderId="20" xfId="0" applyNumberFormat="1" applyFont="1" applyFill="1" applyBorder="1" applyAlignment="1">
      <alignment vertical="center" wrapText="1"/>
    </xf>
    <xf numFmtId="0" fontId="19" fillId="7" borderId="15" xfId="0" applyFont="1" applyFill="1" applyBorder="1" applyAlignment="1">
      <alignment horizontal="center" vertical="center" wrapText="1"/>
    </xf>
    <xf numFmtId="14" fontId="51" fillId="8" borderId="33" xfId="0" applyNumberFormat="1" applyFont="1" applyFill="1" applyBorder="1" applyAlignment="1">
      <alignment vertical="center" wrapText="1"/>
    </xf>
    <xf numFmtId="0" fontId="52" fillId="8" borderId="79" xfId="0" applyFont="1" applyFill="1" applyBorder="1" applyAlignment="1">
      <alignment vertical="center"/>
    </xf>
    <xf numFmtId="0" fontId="19" fillId="7" borderId="77" xfId="0" applyFont="1" applyFill="1" applyBorder="1" applyAlignment="1">
      <alignment horizontal="center" vertical="center" wrapText="1"/>
    </xf>
    <xf numFmtId="0" fontId="5" fillId="7" borderId="54" xfId="0" applyFont="1" applyFill="1" applyBorder="1" applyAlignment="1">
      <alignment horizontal="center" vertical="center" wrapText="1"/>
    </xf>
    <xf numFmtId="0" fontId="51" fillId="8" borderId="42" xfId="0" applyNumberFormat="1" applyFont="1" applyFill="1" applyBorder="1" applyAlignment="1">
      <alignment vertical="center" wrapText="1"/>
    </xf>
    <xf numFmtId="0" fontId="52" fillId="8" borderId="50" xfId="0" applyFont="1" applyFill="1" applyBorder="1" applyAlignment="1">
      <alignment vertical="center"/>
    </xf>
    <xf numFmtId="0" fontId="19" fillId="7" borderId="50" xfId="0" applyFont="1" applyFill="1" applyBorder="1" applyAlignment="1">
      <alignment horizontal="center" vertical="center" wrapText="1"/>
    </xf>
    <xf numFmtId="0" fontId="52" fillId="8" borderId="12" xfId="0" applyFont="1" applyFill="1" applyBorder="1" applyAlignment="1">
      <alignment vertical="center"/>
    </xf>
    <xf numFmtId="0" fontId="5" fillId="0" borderId="5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18" fillId="0" borderId="7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9" fillId="0" borderId="76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0" fillId="7" borderId="42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165" fontId="31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65" fontId="31" fillId="0" borderId="10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5" fillId="7" borderId="4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165" fontId="31" fillId="0" borderId="18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left" vertical="center" wrapText="1"/>
    </xf>
    <xf numFmtId="0" fontId="20" fillId="7" borderId="39" xfId="0" applyFont="1" applyFill="1" applyBorder="1" applyAlignment="1">
      <alignment horizontal="center" vertical="center" wrapText="1"/>
    </xf>
    <xf numFmtId="0" fontId="5" fillId="7" borderId="7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31" fillId="0" borderId="7" xfId="0" applyNumberFormat="1" applyFont="1" applyFill="1" applyBorder="1" applyAlignment="1">
      <alignment horizontal="center" vertical="center" wrapText="1"/>
    </xf>
    <xf numFmtId="0" fontId="31" fillId="0" borderId="55" xfId="0" applyFont="1" applyBorder="1" applyAlignment="1">
      <alignment horizontal="left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165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vertical="center" wrapText="1"/>
    </xf>
    <xf numFmtId="0" fontId="31" fillId="0" borderId="47" xfId="0" applyFont="1" applyBorder="1" applyAlignment="1">
      <alignment horizontal="left" vertical="center" wrapText="1"/>
    </xf>
    <xf numFmtId="0" fontId="31" fillId="0" borderId="47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43" fontId="5" fillId="0" borderId="37" xfId="1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165" fontId="31" fillId="0" borderId="25" xfId="0" applyNumberFormat="1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31" fillId="0" borderId="75" xfId="0" applyFont="1" applyBorder="1" applyAlignment="1">
      <alignment horizontal="left" vertical="center" wrapText="1"/>
    </xf>
    <xf numFmtId="0" fontId="31" fillId="0" borderId="38" xfId="0" applyFont="1" applyFill="1" applyBorder="1" applyAlignment="1">
      <alignment horizontal="left" vertical="center" wrapText="1"/>
    </xf>
    <xf numFmtId="165" fontId="31" fillId="0" borderId="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65" fontId="31" fillId="0" borderId="17" xfId="0" applyNumberFormat="1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left" vertical="center" wrapText="1"/>
    </xf>
    <xf numFmtId="0" fontId="51" fillId="15" borderId="6" xfId="0" applyFont="1" applyFill="1" applyBorder="1" applyAlignment="1">
      <alignment horizontal="center" vertical="center"/>
    </xf>
    <xf numFmtId="0" fontId="52" fillId="15" borderId="6" xfId="0" applyFont="1" applyFill="1" applyBorder="1" applyAlignment="1">
      <alignment horizontal="center" vertical="center" wrapText="1"/>
    </xf>
    <xf numFmtId="49" fontId="52" fillId="15" borderId="6" xfId="0" applyNumberFormat="1" applyFont="1" applyFill="1" applyBorder="1" applyAlignment="1">
      <alignment horizontal="center" vertical="center" wrapText="1"/>
    </xf>
    <xf numFmtId="165" fontId="52" fillId="15" borderId="68" xfId="0" applyNumberFormat="1" applyFont="1" applyFill="1" applyBorder="1" applyAlignment="1">
      <alignment horizontal="center" vertical="center" wrapText="1"/>
    </xf>
    <xf numFmtId="165" fontId="52" fillId="15" borderId="4" xfId="0" applyNumberFormat="1" applyFont="1" applyFill="1" applyBorder="1" applyAlignment="1">
      <alignment horizontal="center" vertical="center" wrapText="1"/>
    </xf>
    <xf numFmtId="165" fontId="52" fillId="15" borderId="3" xfId="0" applyNumberFormat="1" applyFont="1" applyFill="1" applyBorder="1" applyAlignment="1">
      <alignment horizontal="center" vertical="center" wrapText="1"/>
    </xf>
    <xf numFmtId="0" fontId="31" fillId="7" borderId="0" xfId="0" applyFont="1" applyFill="1" applyAlignment="1">
      <alignment horizontal="center" vertical="center" wrapText="1"/>
    </xf>
    <xf numFmtId="0" fontId="51" fillId="15" borderId="10" xfId="0" applyFont="1" applyFill="1" applyBorder="1" applyAlignment="1">
      <alignment horizontal="center" vertical="center"/>
    </xf>
    <xf numFmtId="0" fontId="52" fillId="15" borderId="10" xfId="0" applyFont="1" applyFill="1" applyBorder="1" applyAlignment="1">
      <alignment horizontal="center" vertical="center" wrapText="1"/>
    </xf>
    <xf numFmtId="49" fontId="52" fillId="15" borderId="24" xfId="0" applyNumberFormat="1" applyFont="1" applyFill="1" applyBorder="1" applyAlignment="1">
      <alignment horizontal="center" vertical="center" wrapText="1"/>
    </xf>
    <xf numFmtId="165" fontId="52" fillId="15" borderId="45" xfId="0" applyNumberFormat="1" applyFont="1" applyFill="1" applyBorder="1" applyAlignment="1">
      <alignment horizontal="center" vertical="center" wrapText="1"/>
    </xf>
    <xf numFmtId="165" fontId="52" fillId="15" borderId="9" xfId="0" applyNumberFormat="1" applyFont="1" applyFill="1" applyBorder="1" applyAlignment="1">
      <alignment horizontal="center" vertical="center" wrapText="1"/>
    </xf>
    <xf numFmtId="165" fontId="52" fillId="15" borderId="8" xfId="0" applyNumberFormat="1" applyFont="1" applyFill="1" applyBorder="1" applyAlignment="1">
      <alignment horizontal="center" vertical="center" wrapText="1"/>
    </xf>
    <xf numFmtId="0" fontId="51" fillId="15" borderId="27" xfId="0" applyFont="1" applyFill="1" applyBorder="1" applyAlignment="1">
      <alignment horizontal="center" vertical="center"/>
    </xf>
    <xf numFmtId="0" fontId="52" fillId="15" borderId="27" xfId="0" applyFont="1" applyFill="1" applyBorder="1" applyAlignment="1">
      <alignment horizontal="center" vertical="center" wrapText="1"/>
    </xf>
    <xf numFmtId="49" fontId="52" fillId="15" borderId="10" xfId="0" applyNumberFormat="1" applyFont="1" applyFill="1" applyBorder="1" applyAlignment="1">
      <alignment horizontal="center" vertical="center" wrapText="1"/>
    </xf>
    <xf numFmtId="165" fontId="52" fillId="15" borderId="73" xfId="0" applyNumberFormat="1" applyFont="1" applyFill="1" applyBorder="1" applyAlignment="1">
      <alignment horizontal="center" vertical="center" wrapText="1"/>
    </xf>
    <xf numFmtId="165" fontId="52" fillId="15" borderId="47" xfId="0" applyNumberFormat="1" applyFont="1" applyFill="1" applyBorder="1" applyAlignment="1">
      <alignment horizontal="center" vertical="center" wrapText="1"/>
    </xf>
    <xf numFmtId="0" fontId="51" fillId="15" borderId="18" xfId="0" applyFont="1" applyFill="1" applyBorder="1" applyAlignment="1">
      <alignment horizontal="center" vertical="center"/>
    </xf>
    <xf numFmtId="0" fontId="52" fillId="15" borderId="18" xfId="0" applyFont="1" applyFill="1" applyBorder="1" applyAlignment="1">
      <alignment horizontal="center" vertical="center" wrapText="1"/>
    </xf>
    <xf numFmtId="49" fontId="52" fillId="15" borderId="18" xfId="0" applyNumberFormat="1" applyFont="1" applyFill="1" applyBorder="1" applyAlignment="1">
      <alignment horizontal="center" vertical="center" wrapText="1"/>
    </xf>
    <xf numFmtId="165" fontId="52" fillId="15" borderId="22" xfId="0" applyNumberFormat="1" applyFont="1" applyFill="1" applyBorder="1" applyAlignment="1">
      <alignment horizontal="center" vertical="center" wrapText="1"/>
    </xf>
    <xf numFmtId="165" fontId="52" fillId="15" borderId="17" xfId="0" applyNumberFormat="1" applyFont="1" applyFill="1" applyBorder="1" applyAlignment="1">
      <alignment horizontal="center" vertical="center" wrapText="1"/>
    </xf>
    <xf numFmtId="165" fontId="52" fillId="15" borderId="16" xfId="0" applyNumberFormat="1" applyFont="1" applyFill="1" applyBorder="1" applyAlignment="1">
      <alignment horizontal="center" vertical="center" wrapText="1"/>
    </xf>
    <xf numFmtId="0" fontId="51" fillId="15" borderId="24" xfId="0" applyFont="1" applyFill="1" applyBorder="1" applyAlignment="1">
      <alignment horizontal="center" vertical="center"/>
    </xf>
    <xf numFmtId="49" fontId="52" fillId="15" borderId="23" xfId="0" applyNumberFormat="1" applyFont="1" applyFill="1" applyBorder="1" applyAlignment="1">
      <alignment horizontal="center" vertical="center" wrapText="1"/>
    </xf>
    <xf numFmtId="14" fontId="51" fillId="16" borderId="25" xfId="0" applyNumberFormat="1" applyFont="1" applyFill="1" applyBorder="1" applyAlignment="1">
      <alignment horizontal="left" vertical="center" wrapText="1"/>
    </xf>
    <xf numFmtId="0" fontId="51" fillId="16" borderId="25" xfId="0" applyFont="1" applyFill="1" applyBorder="1" applyAlignment="1">
      <alignment horizontal="center" vertical="center" wrapText="1"/>
    </xf>
    <xf numFmtId="0" fontId="6" fillId="16" borderId="40" xfId="0" applyFont="1" applyFill="1" applyBorder="1" applyAlignment="1">
      <alignment horizontal="center" vertical="center" wrapText="1"/>
    </xf>
    <xf numFmtId="0" fontId="6" fillId="16" borderId="75" xfId="0" applyFont="1" applyFill="1" applyBorder="1" applyAlignment="1">
      <alignment horizontal="center" vertical="center" wrapText="1"/>
    </xf>
    <xf numFmtId="0" fontId="52" fillId="16" borderId="25" xfId="0" applyFont="1" applyFill="1" applyBorder="1" applyAlignment="1">
      <alignment horizontal="center" vertical="center" wrapText="1"/>
    </xf>
    <xf numFmtId="165" fontId="52" fillId="16" borderId="26" xfId="0" applyNumberFormat="1" applyFont="1" applyFill="1" applyBorder="1" applyAlignment="1">
      <alignment horizontal="center" vertical="center" wrapText="1"/>
    </xf>
    <xf numFmtId="165" fontId="52" fillId="16" borderId="75" xfId="0" applyNumberFormat="1" applyFont="1" applyFill="1" applyBorder="1" applyAlignment="1">
      <alignment horizontal="center" vertical="center" wrapText="1"/>
    </xf>
    <xf numFmtId="165" fontId="52" fillId="16" borderId="37" xfId="0" applyNumberFormat="1" applyFont="1" applyFill="1" applyBorder="1" applyAlignment="1">
      <alignment horizontal="center" vertical="center" wrapText="1"/>
    </xf>
    <xf numFmtId="165" fontId="52" fillId="16" borderId="3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0" fillId="7" borderId="77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left" vertical="center" wrapText="1"/>
    </xf>
    <xf numFmtId="0" fontId="19" fillId="12" borderId="49" xfId="0" applyNumberFormat="1" applyFont="1" applyFill="1" applyBorder="1" applyAlignment="1">
      <alignment horizontal="center" vertical="center" wrapText="1"/>
    </xf>
    <xf numFmtId="0" fontId="20" fillId="7" borderId="54" xfId="0" applyFont="1" applyFill="1" applyBorder="1" applyAlignment="1">
      <alignment horizontal="center" vertical="center" wrapText="1"/>
    </xf>
    <xf numFmtId="0" fontId="19" fillId="12" borderId="54" xfId="0" applyNumberFormat="1" applyFont="1" applyFill="1" applyBorder="1" applyAlignment="1">
      <alignment horizontal="center" vertical="center" wrapText="1"/>
    </xf>
    <xf numFmtId="0" fontId="52" fillId="11" borderId="31" xfId="0" applyFont="1" applyFill="1" applyBorder="1" applyAlignment="1">
      <alignment horizontal="left" vertical="center"/>
    </xf>
    <xf numFmtId="0" fontId="52" fillId="11" borderId="30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vertical="center" wrapText="1"/>
    </xf>
    <xf numFmtId="0" fontId="52" fillId="11" borderId="17" xfId="0" applyFont="1" applyFill="1" applyBorder="1" applyAlignment="1">
      <alignment horizontal="left" vertical="center"/>
    </xf>
    <xf numFmtId="0" fontId="20" fillId="7" borderId="40" xfId="0" applyFont="1" applyFill="1" applyBorder="1" applyAlignment="1">
      <alignment horizontal="center" vertical="center" wrapText="1"/>
    </xf>
    <xf numFmtId="0" fontId="19" fillId="12" borderId="40" xfId="0" applyNumberFormat="1" applyFont="1" applyFill="1" applyBorder="1" applyAlignment="1">
      <alignment horizontal="center" vertical="center" wrapText="1"/>
    </xf>
    <xf numFmtId="165" fontId="48" fillId="0" borderId="38" xfId="0" applyNumberFormat="1" applyFont="1" applyFill="1" applyBorder="1" applyAlignment="1">
      <alignment vertical="center" wrapText="1"/>
    </xf>
    <xf numFmtId="165" fontId="48" fillId="0" borderId="14" xfId="0" applyNumberFormat="1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0" fontId="31" fillId="0" borderId="0" xfId="0" applyFont="1" applyFill="1" applyAlignment="1">
      <alignment horizontal="left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right" vertical="center" wrapText="1"/>
    </xf>
    <xf numFmtId="0" fontId="45" fillId="0" borderId="41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41" xfId="0" applyNumberFormat="1" applyFont="1" applyFill="1" applyBorder="1" applyAlignment="1">
      <alignment horizontal="center" vertical="center"/>
    </xf>
    <xf numFmtId="0" fontId="45" fillId="0" borderId="62" xfId="0" applyNumberFormat="1" applyFont="1" applyFill="1" applyBorder="1" applyAlignment="1">
      <alignment horizontal="center" vertical="center"/>
    </xf>
    <xf numFmtId="0" fontId="45" fillId="0" borderId="25" xfId="0" applyNumberFormat="1" applyFont="1" applyFill="1" applyBorder="1" applyAlignment="1">
      <alignment horizontal="center" vertical="center"/>
    </xf>
    <xf numFmtId="0" fontId="45" fillId="0" borderId="65" xfId="0" applyNumberFormat="1" applyFont="1" applyFill="1" applyBorder="1" applyAlignment="1">
      <alignment horizontal="center" vertical="center"/>
    </xf>
    <xf numFmtId="0" fontId="45" fillId="0" borderId="7" xfId="0" applyNumberFormat="1" applyFont="1" applyFill="1" applyBorder="1" applyAlignment="1">
      <alignment horizontal="center" vertical="center"/>
    </xf>
    <xf numFmtId="0" fontId="45" fillId="0" borderId="63" xfId="0" applyNumberFormat="1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horizontal="center" vertical="center"/>
    </xf>
    <xf numFmtId="0" fontId="45" fillId="10" borderId="37" xfId="0" applyFont="1" applyFill="1" applyBorder="1" applyAlignment="1">
      <alignment horizontal="center" vertical="center"/>
    </xf>
    <xf numFmtId="0" fontId="45" fillId="10" borderId="14" xfId="0" applyFont="1" applyFill="1" applyBorder="1" applyAlignment="1">
      <alignment horizontal="center" vertical="center"/>
    </xf>
    <xf numFmtId="0" fontId="45" fillId="10" borderId="41" xfId="0" applyNumberFormat="1" applyFont="1" applyFill="1" applyBorder="1" applyAlignment="1">
      <alignment horizontal="center" vertical="center"/>
    </xf>
    <xf numFmtId="0" fontId="45" fillId="10" borderId="62" xfId="0" applyNumberFormat="1" applyFont="1" applyFill="1" applyBorder="1" applyAlignment="1">
      <alignment horizontal="center" vertical="center"/>
    </xf>
    <xf numFmtId="0" fontId="45" fillId="10" borderId="2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7" fillId="13" borderId="3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5" fillId="0" borderId="29" xfId="0" applyFont="1" applyBorder="1" applyAlignment="1">
      <alignment horizontal="center"/>
    </xf>
    <xf numFmtId="0" fontId="59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7" fillId="10" borderId="25" xfId="0" applyNumberFormat="1" applyFont="1" applyFill="1" applyBorder="1" applyAlignment="1">
      <alignment horizontal="center" vertical="center"/>
    </xf>
    <xf numFmtId="0" fontId="37" fillId="10" borderId="37" xfId="0" applyNumberFormat="1" applyFont="1" applyFill="1" applyBorder="1" applyAlignment="1">
      <alignment horizontal="center" vertical="center"/>
    </xf>
    <xf numFmtId="0" fontId="37" fillId="10" borderId="65" xfId="0" applyNumberFormat="1" applyFont="1" applyFill="1" applyBorder="1" applyAlignment="1">
      <alignment horizontal="center" vertical="center"/>
    </xf>
    <xf numFmtId="0" fontId="37" fillId="10" borderId="38" xfId="0" applyNumberFormat="1" applyFont="1" applyFill="1" applyBorder="1" applyAlignment="1">
      <alignment horizontal="center" vertical="center"/>
    </xf>
    <xf numFmtId="165" fontId="19" fillId="11" borderId="21" xfId="0" applyNumberFormat="1" applyFont="1" applyFill="1" applyBorder="1" applyAlignment="1">
      <alignment horizontal="center" vertical="center" wrapText="1"/>
    </xf>
    <xf numFmtId="165" fontId="19" fillId="11" borderId="34" xfId="0" applyNumberFormat="1" applyFont="1" applyFill="1" applyBorder="1" applyAlignment="1">
      <alignment horizontal="center" vertical="center" wrapText="1"/>
    </xf>
    <xf numFmtId="165" fontId="19" fillId="11" borderId="12" xfId="0" applyNumberFormat="1" applyFont="1" applyFill="1" applyBorder="1" applyAlignment="1">
      <alignment horizontal="center" vertical="center" wrapText="1"/>
    </xf>
    <xf numFmtId="165" fontId="19" fillId="11" borderId="49" xfId="0" applyNumberFormat="1" applyFont="1" applyFill="1" applyBorder="1" applyAlignment="1">
      <alignment horizontal="center" vertical="center" wrapText="1"/>
    </xf>
    <xf numFmtId="165" fontId="19" fillId="11" borderId="43" xfId="0" applyNumberFormat="1" applyFont="1" applyFill="1" applyBorder="1" applyAlignment="1">
      <alignment horizontal="center" vertical="center" wrapText="1"/>
    </xf>
    <xf numFmtId="165" fontId="19" fillId="11" borderId="54" xfId="0" applyNumberFormat="1" applyFont="1" applyFill="1" applyBorder="1" applyAlignment="1">
      <alignment horizontal="center" vertical="center" wrapText="1"/>
    </xf>
    <xf numFmtId="165" fontId="19" fillId="11" borderId="40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/>
    </xf>
    <xf numFmtId="0" fontId="1" fillId="13" borderId="36" xfId="0" applyFont="1" applyFill="1" applyBorder="1" applyAlignment="1">
      <alignment horizontal="center"/>
    </xf>
    <xf numFmtId="0" fontId="1" fillId="13" borderId="5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14" xfId="0" applyFont="1" applyBorder="1"/>
    <xf numFmtId="0" fontId="1" fillId="6" borderId="7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14" fontId="42" fillId="3" borderId="28" xfId="0" applyNumberFormat="1" applyFont="1" applyFill="1" applyBorder="1" applyAlignment="1">
      <alignment horizontal="center"/>
    </xf>
    <xf numFmtId="0" fontId="42" fillId="3" borderId="2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42" fillId="0" borderId="28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16" fontId="16" fillId="0" borderId="4" xfId="0" applyNumberFormat="1" applyFont="1" applyFill="1" applyBorder="1" applyAlignment="1">
      <alignment horizontal="center" vertical="center" wrapText="1"/>
    </xf>
    <xf numFmtId="16" fontId="16" fillId="0" borderId="2" xfId="0" applyNumberFormat="1" applyFont="1" applyFill="1" applyBorder="1" applyAlignment="1">
      <alignment horizontal="center" vertical="center" wrapText="1"/>
    </xf>
    <xf numFmtId="16" fontId="16" fillId="0" borderId="5" xfId="0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3" fillId="0" borderId="71" xfId="0" applyFont="1" applyFill="1" applyBorder="1" applyAlignment="1">
      <alignment horizontal="center" vertical="center" wrapText="1"/>
    </xf>
    <xf numFmtId="0" fontId="33" fillId="0" borderId="60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16" fontId="16" fillId="0" borderId="42" xfId="0" applyNumberFormat="1" applyFont="1" applyFill="1" applyBorder="1" applyAlignment="1">
      <alignment horizontal="center" vertical="center" wrapText="1"/>
    </xf>
    <xf numFmtId="16" fontId="16" fillId="0" borderId="43" xfId="0" applyNumberFormat="1" applyFont="1" applyFill="1" applyBorder="1" applyAlignment="1">
      <alignment horizontal="center" vertical="center" wrapText="1"/>
    </xf>
    <xf numFmtId="16" fontId="16" fillId="0" borderId="3" xfId="0" applyNumberFormat="1" applyFont="1" applyFill="1" applyBorder="1" applyAlignment="1">
      <alignment horizontal="center" vertical="center" wrapText="1"/>
    </xf>
    <xf numFmtId="0" fontId="19" fillId="12" borderId="59" xfId="0" applyNumberFormat="1" applyFont="1" applyFill="1" applyBorder="1" applyAlignment="1">
      <alignment horizontal="center" vertical="center" wrapText="1"/>
    </xf>
    <xf numFmtId="0" fontId="19" fillId="12" borderId="56" xfId="0" applyNumberFormat="1" applyFont="1" applyFill="1" applyBorder="1" applyAlignment="1">
      <alignment horizontal="center" vertical="center" wrapText="1"/>
    </xf>
    <xf numFmtId="165" fontId="48" fillId="0" borderId="66" xfId="0" applyNumberFormat="1" applyFont="1" applyFill="1" applyBorder="1" applyAlignment="1">
      <alignment horizontal="center" vertical="center" wrapText="1"/>
    </xf>
    <xf numFmtId="165" fontId="48" fillId="0" borderId="62" xfId="0" applyNumberFormat="1" applyFont="1" applyFill="1" applyBorder="1" applyAlignment="1">
      <alignment horizontal="center" vertical="center" wrapText="1"/>
    </xf>
    <xf numFmtId="165" fontId="48" fillId="0" borderId="1" xfId="0" applyNumberFormat="1" applyFont="1" applyFill="1" applyBorder="1" applyAlignment="1">
      <alignment horizontal="center" vertical="center" wrapText="1"/>
    </xf>
    <xf numFmtId="165" fontId="48" fillId="0" borderId="14" xfId="0" applyNumberFormat="1" applyFont="1" applyFill="1" applyBorder="1" applyAlignment="1">
      <alignment horizontal="center" vertical="center" wrapText="1"/>
    </xf>
    <xf numFmtId="165" fontId="19" fillId="11" borderId="59" xfId="0" applyNumberFormat="1" applyFont="1" applyFill="1" applyBorder="1" applyAlignment="1">
      <alignment horizontal="center" vertical="center" wrapText="1"/>
    </xf>
    <xf numFmtId="165" fontId="19" fillId="11" borderId="56" xfId="0" applyNumberFormat="1" applyFont="1" applyFill="1" applyBorder="1" applyAlignment="1">
      <alignment horizontal="center" vertical="center" wrapText="1"/>
    </xf>
    <xf numFmtId="0" fontId="20" fillId="7" borderId="59" xfId="0" applyFont="1" applyFill="1" applyBorder="1" applyAlignment="1">
      <alignment horizontal="center" vertical="center" wrapText="1"/>
    </xf>
    <xf numFmtId="0" fontId="20" fillId="7" borderId="56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0" fontId="53" fillId="8" borderId="37" xfId="0" applyFont="1" applyFill="1" applyBorder="1" applyAlignment="1">
      <alignment horizontal="center" vertical="center" wrapText="1"/>
    </xf>
    <xf numFmtId="0" fontId="53" fillId="8" borderId="26" xfId="0" applyFont="1" applyFill="1" applyBorder="1" applyAlignment="1">
      <alignment horizontal="center" vertical="center" wrapText="1"/>
    </xf>
    <xf numFmtId="0" fontId="53" fillId="8" borderId="65" xfId="0" applyFont="1" applyFill="1" applyBorder="1" applyAlignment="1">
      <alignment horizontal="center" vertical="center" wrapText="1"/>
    </xf>
    <xf numFmtId="0" fontId="5" fillId="13" borderId="43" xfId="0" applyFont="1" applyFill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51" fillId="11" borderId="68" xfId="0" applyNumberFormat="1" applyFont="1" applyFill="1" applyBorder="1" applyAlignment="1">
      <alignment horizontal="center" vertical="center" wrapText="1"/>
    </xf>
    <xf numFmtId="14" fontId="51" fillId="11" borderId="63" xfId="0" applyNumberFormat="1" applyFont="1" applyFill="1" applyBorder="1" applyAlignment="1">
      <alignment horizontal="center" vertical="center" wrapText="1"/>
    </xf>
    <xf numFmtId="14" fontId="51" fillId="11" borderId="64" xfId="0" applyNumberFormat="1" applyFont="1" applyFill="1" applyBorder="1" applyAlignment="1">
      <alignment horizontal="center" vertical="center" wrapText="1"/>
    </xf>
    <xf numFmtId="0" fontId="52" fillId="11" borderId="71" xfId="0" applyFont="1" applyFill="1" applyBorder="1" applyAlignment="1">
      <alignment horizontal="left" vertical="center"/>
    </xf>
    <xf numFmtId="0" fontId="52" fillId="11" borderId="41" xfId="0" applyFont="1" applyFill="1" applyBorder="1" applyAlignment="1">
      <alignment horizontal="left" vertical="center"/>
    </xf>
    <xf numFmtId="0" fontId="18" fillId="0" borderId="43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5" fillId="7" borderId="66" xfId="0" applyFont="1" applyFill="1" applyBorder="1" applyAlignment="1">
      <alignment horizontal="center" vertical="center" wrapText="1"/>
    </xf>
    <xf numFmtId="0" fontId="5" fillId="7" borderId="62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14" fontId="51" fillId="11" borderId="7" xfId="0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43" fontId="5" fillId="0" borderId="7" xfId="1" applyFont="1" applyFill="1" applyBorder="1" applyAlignment="1">
      <alignment horizontal="center" vertical="center" wrapText="1"/>
    </xf>
    <xf numFmtId="43" fontId="5" fillId="0" borderId="14" xfId="1" applyFont="1" applyFill="1" applyBorder="1" applyAlignment="1">
      <alignment horizontal="center" vertical="center" wrapText="1"/>
    </xf>
    <xf numFmtId="14" fontId="51" fillId="11" borderId="71" xfId="0" applyNumberFormat="1" applyFont="1" applyFill="1" applyBorder="1" applyAlignment="1">
      <alignment horizontal="center" vertical="center" wrapText="1"/>
    </xf>
    <xf numFmtId="14" fontId="51" fillId="11" borderId="60" xfId="0" applyNumberFormat="1" applyFont="1" applyFill="1" applyBorder="1" applyAlignment="1">
      <alignment horizontal="center" vertical="center" wrapText="1"/>
    </xf>
    <xf numFmtId="14" fontId="51" fillId="11" borderId="42" xfId="0" applyNumberFormat="1" applyFont="1" applyFill="1" applyBorder="1" applyAlignment="1">
      <alignment horizontal="center" vertical="center" wrapText="1"/>
    </xf>
    <xf numFmtId="14" fontId="51" fillId="11" borderId="11" xfId="0" applyNumberFormat="1" applyFont="1" applyFill="1" applyBorder="1" applyAlignment="1">
      <alignment horizontal="center" vertical="center" wrapText="1"/>
    </xf>
    <xf numFmtId="14" fontId="51" fillId="11" borderId="48" xfId="0" applyNumberFormat="1" applyFont="1" applyFill="1" applyBorder="1" applyAlignment="1">
      <alignment horizontal="center" vertical="center" wrapText="1"/>
    </xf>
    <xf numFmtId="14" fontId="51" fillId="11" borderId="1" xfId="0" applyNumberFormat="1" applyFont="1" applyFill="1" applyBorder="1" applyAlignment="1">
      <alignment horizontal="center" vertical="center" wrapText="1"/>
    </xf>
    <xf numFmtId="14" fontId="51" fillId="11" borderId="14" xfId="0" applyNumberFormat="1" applyFont="1" applyFill="1" applyBorder="1" applyAlignment="1">
      <alignment horizontal="center" vertical="center" wrapText="1"/>
    </xf>
    <xf numFmtId="0" fontId="52" fillId="11" borderId="46" xfId="0" applyFont="1" applyFill="1" applyBorder="1" applyAlignment="1">
      <alignment horizontal="left" vertical="center" wrapText="1"/>
    </xf>
    <xf numFmtId="0" fontId="52" fillId="11" borderId="70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14" fontId="5" fillId="7" borderId="7" xfId="0" applyNumberFormat="1" applyFont="1" applyFill="1" applyBorder="1" applyAlignment="1">
      <alignment horizontal="center" vertical="center" wrapText="1"/>
    </xf>
    <xf numFmtId="0" fontId="49" fillId="0" borderId="66" xfId="0" applyFont="1" applyFill="1" applyBorder="1" applyAlignment="1">
      <alignment horizontal="center" vertical="center" wrapText="1"/>
    </xf>
    <xf numFmtId="0" fontId="49" fillId="0" borderId="62" xfId="0" applyFont="1" applyFill="1" applyBorder="1" applyAlignment="1">
      <alignment horizontal="center" vertical="center" wrapText="1"/>
    </xf>
    <xf numFmtId="14" fontId="5" fillId="0" borderId="24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0" fontId="56" fillId="0" borderId="28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14" fontId="5" fillId="0" borderId="7" xfId="0" applyNumberFormat="1" applyFont="1" applyFill="1" applyBorder="1" applyAlignment="1">
      <alignment horizontal="left" vertical="center" wrapText="1"/>
    </xf>
    <xf numFmtId="14" fontId="5" fillId="0" borderId="14" xfId="0" applyNumberFormat="1" applyFont="1" applyFill="1" applyBorder="1" applyAlignment="1">
      <alignment horizontal="left" vertical="center" wrapText="1"/>
    </xf>
    <xf numFmtId="14" fontId="5" fillId="0" borderId="4" xfId="0" applyNumberFormat="1" applyFont="1" applyFill="1" applyBorder="1" applyAlignment="1">
      <alignment horizontal="left" vertical="center" wrapText="1"/>
    </xf>
    <xf numFmtId="14" fontId="5" fillId="0" borderId="17" xfId="0" applyNumberFormat="1" applyFont="1" applyFill="1" applyBorder="1" applyAlignment="1">
      <alignment horizontal="left" vertical="center" wrapText="1"/>
    </xf>
    <xf numFmtId="14" fontId="51" fillId="15" borderId="71" xfId="0" applyNumberFormat="1" applyFont="1" applyFill="1" applyBorder="1" applyAlignment="1">
      <alignment horizontal="left" vertical="center" wrapText="1"/>
    </xf>
    <xf numFmtId="14" fontId="51" fillId="15" borderId="60" xfId="0" applyNumberFormat="1" applyFont="1" applyFill="1" applyBorder="1" applyAlignment="1">
      <alignment horizontal="left" vertical="center" wrapText="1"/>
    </xf>
    <xf numFmtId="14" fontId="51" fillId="15" borderId="41" xfId="0" applyNumberFormat="1" applyFont="1" applyFill="1" applyBorder="1" applyAlignment="1">
      <alignment horizontal="left" vertical="center" wrapText="1"/>
    </xf>
    <xf numFmtId="0" fontId="20" fillId="15" borderId="58" xfId="0" applyFont="1" applyFill="1" applyBorder="1" applyAlignment="1">
      <alignment horizontal="center" vertical="center" wrapText="1"/>
    </xf>
    <xf numFmtId="0" fontId="20" fillId="15" borderId="57" xfId="0" applyFont="1" applyFill="1" applyBorder="1" applyAlignment="1">
      <alignment horizontal="center" vertical="center" wrapText="1"/>
    </xf>
    <xf numFmtId="0" fontId="20" fillId="15" borderId="53" xfId="0" applyFont="1" applyFill="1" applyBorder="1" applyAlignment="1">
      <alignment horizontal="center" vertical="center" wrapText="1"/>
    </xf>
    <xf numFmtId="0" fontId="5" fillId="15" borderId="67" xfId="0" applyFont="1" applyFill="1" applyBorder="1" applyAlignment="1">
      <alignment horizontal="center" vertical="center" wrapText="1"/>
    </xf>
    <xf numFmtId="0" fontId="5" fillId="15" borderId="70" xfId="0" applyFont="1" applyFill="1" applyBorder="1" applyAlignment="1">
      <alignment horizontal="center" vertical="center" wrapText="1"/>
    </xf>
    <xf numFmtId="0" fontId="5" fillId="15" borderId="74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18" fillId="0" borderId="71" xfId="0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vertical="center" wrapText="1"/>
    </xf>
    <xf numFmtId="14" fontId="51" fillId="15" borderId="7" xfId="0" applyNumberFormat="1" applyFont="1" applyFill="1" applyBorder="1" applyAlignment="1">
      <alignment horizontal="left" vertical="center" wrapText="1"/>
    </xf>
    <xf numFmtId="14" fontId="60" fillId="3" borderId="28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2 2" xfId="4"/>
    <cellStyle name="Обычный 2 3" xfId="6"/>
    <cellStyle name="Обычный 3" xfId="2"/>
    <cellStyle name="Обычный 3 2" xfId="5"/>
    <cellStyle name="Финансовый" xfId="1" builtinId="3"/>
  </cellStyles>
  <dxfs count="0"/>
  <tableStyles count="0" defaultTableStyle="TableStyleMedium2" defaultPivotStyle="PivotStyleLight16"/>
  <colors>
    <mruColors>
      <color rgb="FFFFCCCC"/>
      <color rgb="FF66FF66"/>
      <color rgb="FFCC00CC"/>
      <color rgb="FFFF99CC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0"/>
  <sheetViews>
    <sheetView zoomScale="90" zoomScaleNormal="9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X13" sqref="X13"/>
    </sheetView>
  </sheetViews>
  <sheetFormatPr defaultColWidth="9.109375" defaultRowHeight="14.4" x14ac:dyDescent="0.3"/>
  <cols>
    <col min="1" max="1" width="33.44140625" style="7" customWidth="1"/>
    <col min="2" max="2" width="7.6640625" style="7" bestFit="1" customWidth="1"/>
    <col min="3" max="3" width="10.109375" style="7" bestFit="1" customWidth="1"/>
    <col min="4" max="4" width="7.88671875" style="7" customWidth="1"/>
    <col min="5" max="5" width="7" style="7" customWidth="1"/>
    <col min="6" max="6" width="8.21875" style="7" customWidth="1"/>
    <col min="7" max="7" width="6.44140625" style="7" customWidth="1"/>
    <col min="8" max="8" width="9.77734375" style="149" customWidth="1"/>
    <col min="9" max="9" width="7.21875" style="149" customWidth="1"/>
    <col min="10" max="10" width="7.77734375" style="149" customWidth="1"/>
    <col min="11" max="11" width="7" style="7" customWidth="1"/>
    <col min="12" max="12" width="6.44140625" style="7" bestFit="1" customWidth="1"/>
    <col min="13" max="13" width="7.33203125" style="7" customWidth="1"/>
    <col min="14" max="14" width="7" style="7" customWidth="1"/>
    <col min="15" max="15" width="6.77734375" style="7" customWidth="1"/>
    <col min="16" max="16" width="7" style="7" bestFit="1" customWidth="1"/>
    <col min="17" max="17" width="7" style="149" customWidth="1"/>
    <col min="18" max="18" width="6" style="7" customWidth="1"/>
    <col min="19" max="19" width="11.21875" style="7" customWidth="1"/>
    <col min="20" max="20" width="5.33203125" style="7" bestFit="1" customWidth="1"/>
    <col min="21" max="21" width="5.33203125" style="7" customWidth="1"/>
    <col min="22" max="22" width="25" style="65" bestFit="1" customWidth="1"/>
    <col min="23" max="23" width="10" style="7" customWidth="1"/>
    <col min="24" max="16384" width="9.109375" style="7"/>
  </cols>
  <sheetData>
    <row r="1" spans="1:23" s="149" customFormat="1" ht="21.6" thickBot="1" x14ac:dyDescent="0.45">
      <c r="A1" s="168" t="s">
        <v>110</v>
      </c>
      <c r="B1" s="601" t="s">
        <v>31</v>
      </c>
      <c r="C1" s="601"/>
      <c r="D1" s="601"/>
      <c r="E1" s="602"/>
      <c r="F1" s="602"/>
      <c r="G1" s="602"/>
      <c r="H1" s="601"/>
      <c r="I1" s="601"/>
      <c r="J1" s="601"/>
      <c r="K1" s="601"/>
      <c r="L1" s="169"/>
      <c r="M1" s="169"/>
      <c r="N1" s="170"/>
      <c r="O1" s="170"/>
      <c r="P1" s="170"/>
      <c r="Q1" s="593">
        <v>44636</v>
      </c>
      <c r="R1" s="594"/>
      <c r="S1" s="594"/>
      <c r="T1" s="594"/>
      <c r="U1" s="594"/>
      <c r="V1" s="148"/>
    </row>
    <row r="2" spans="1:23" s="66" customFormat="1" ht="25.5" customHeight="1" x14ac:dyDescent="0.3">
      <c r="A2" s="607" t="s">
        <v>0</v>
      </c>
      <c r="B2" s="610" t="s">
        <v>1</v>
      </c>
      <c r="C2" s="613" t="s">
        <v>2</v>
      </c>
      <c r="D2" s="616" t="s">
        <v>3</v>
      </c>
      <c r="E2" s="603" t="s">
        <v>114</v>
      </c>
      <c r="F2" s="604"/>
      <c r="G2" s="605"/>
      <c r="H2" s="79" t="s">
        <v>128</v>
      </c>
      <c r="I2" s="80" t="s">
        <v>115</v>
      </c>
      <c r="J2" s="79" t="s">
        <v>117</v>
      </c>
      <c r="K2" s="603" t="s">
        <v>119</v>
      </c>
      <c r="L2" s="605"/>
      <c r="M2" s="80" t="s">
        <v>120</v>
      </c>
      <c r="N2" s="625" t="s">
        <v>122</v>
      </c>
      <c r="O2" s="626"/>
      <c r="P2" s="627"/>
      <c r="Q2" s="603" t="s">
        <v>127</v>
      </c>
      <c r="R2" s="605"/>
      <c r="S2" s="79" t="s">
        <v>129</v>
      </c>
      <c r="T2" s="622" t="s">
        <v>132</v>
      </c>
      <c r="U2" s="619" t="s">
        <v>4</v>
      </c>
      <c r="V2" s="606" t="s">
        <v>106</v>
      </c>
    </row>
    <row r="3" spans="1:23" ht="20.399999999999999" x14ac:dyDescent="0.3">
      <c r="A3" s="608"/>
      <c r="B3" s="611"/>
      <c r="C3" s="614"/>
      <c r="D3" s="617"/>
      <c r="E3" s="81" t="s">
        <v>15</v>
      </c>
      <c r="F3" s="81" t="s">
        <v>55</v>
      </c>
      <c r="G3" s="82" t="s">
        <v>10</v>
      </c>
      <c r="H3" s="552" t="s">
        <v>56</v>
      </c>
      <c r="I3" s="83" t="s">
        <v>116</v>
      </c>
      <c r="J3" s="82" t="s">
        <v>118</v>
      </c>
      <c r="K3" s="84" t="s">
        <v>11</v>
      </c>
      <c r="L3" s="82" t="s">
        <v>8</v>
      </c>
      <c r="M3" s="83" t="s">
        <v>121</v>
      </c>
      <c r="N3" s="82" t="s">
        <v>124</v>
      </c>
      <c r="O3" s="82" t="s">
        <v>123</v>
      </c>
      <c r="P3" s="83" t="s">
        <v>9</v>
      </c>
      <c r="Q3" s="374" t="s">
        <v>126</v>
      </c>
      <c r="R3" s="82" t="s">
        <v>125</v>
      </c>
      <c r="S3" s="82" t="s">
        <v>94</v>
      </c>
      <c r="T3" s="623"/>
      <c r="U3" s="620"/>
      <c r="V3" s="606"/>
    </row>
    <row r="4" spans="1:23" s="67" customFormat="1" ht="14.25" customHeight="1" thickBot="1" x14ac:dyDescent="0.35">
      <c r="A4" s="609"/>
      <c r="B4" s="612"/>
      <c r="C4" s="615"/>
      <c r="D4" s="618"/>
      <c r="E4" s="85" t="s">
        <v>12</v>
      </c>
      <c r="F4" s="86" t="s">
        <v>13</v>
      </c>
      <c r="G4" s="87" t="s">
        <v>14</v>
      </c>
      <c r="H4" s="87" t="s">
        <v>14</v>
      </c>
      <c r="I4" s="85" t="s">
        <v>13</v>
      </c>
      <c r="J4" s="85" t="s">
        <v>12</v>
      </c>
      <c r="K4" s="85" t="s">
        <v>12</v>
      </c>
      <c r="L4" s="85" t="s">
        <v>13</v>
      </c>
      <c r="M4" s="87" t="s">
        <v>14</v>
      </c>
      <c r="N4" s="85" t="s">
        <v>130</v>
      </c>
      <c r="O4" s="85" t="s">
        <v>130</v>
      </c>
      <c r="P4" s="85" t="s">
        <v>13</v>
      </c>
      <c r="Q4" s="85" t="s">
        <v>131</v>
      </c>
      <c r="R4" s="85" t="s">
        <v>131</v>
      </c>
      <c r="S4" s="85" t="s">
        <v>13</v>
      </c>
      <c r="T4" s="624"/>
      <c r="U4" s="621"/>
      <c r="V4" s="606"/>
    </row>
    <row r="5" spans="1:23" ht="15.6" x14ac:dyDescent="0.3">
      <c r="A5" s="595" t="s">
        <v>148</v>
      </c>
      <c r="B5" s="88">
        <v>101006</v>
      </c>
      <c r="C5" s="89" t="s">
        <v>16</v>
      </c>
      <c r="D5" s="90">
        <v>72</v>
      </c>
      <c r="E5" s="91">
        <v>0</v>
      </c>
      <c r="F5" s="91">
        <v>4</v>
      </c>
      <c r="G5" s="91">
        <v>1</v>
      </c>
      <c r="H5" s="92">
        <v>72</v>
      </c>
      <c r="I5" s="93">
        <v>32</v>
      </c>
      <c r="J5" s="90">
        <v>40</v>
      </c>
      <c r="K5" s="94">
        <v>20</v>
      </c>
      <c r="L5" s="92">
        <v>20</v>
      </c>
      <c r="M5" s="93">
        <v>36</v>
      </c>
      <c r="N5" s="95">
        <v>4</v>
      </c>
      <c r="O5" s="95">
        <v>0</v>
      </c>
      <c r="P5" s="93">
        <v>6</v>
      </c>
      <c r="Q5" s="93">
        <v>4</v>
      </c>
      <c r="R5" s="96">
        <v>0</v>
      </c>
      <c r="S5" s="92">
        <v>12</v>
      </c>
      <c r="T5" s="97"/>
      <c r="U5" s="306"/>
      <c r="V5" s="320"/>
    </row>
    <row r="6" spans="1:23" ht="15.6" x14ac:dyDescent="0.3">
      <c r="A6" s="596"/>
      <c r="B6" s="98">
        <v>101010</v>
      </c>
      <c r="C6" s="89" t="s">
        <v>133</v>
      </c>
      <c r="D6" s="90">
        <v>79</v>
      </c>
      <c r="E6" s="99">
        <v>7</v>
      </c>
      <c r="F6" s="99">
        <v>9</v>
      </c>
      <c r="G6" s="99">
        <v>18</v>
      </c>
      <c r="H6" s="92">
        <v>78</v>
      </c>
      <c r="I6" s="93">
        <v>51</v>
      </c>
      <c r="J6" s="90">
        <v>27</v>
      </c>
      <c r="K6" s="100">
        <v>10</v>
      </c>
      <c r="L6" s="92">
        <v>25</v>
      </c>
      <c r="M6" s="93">
        <v>33</v>
      </c>
      <c r="N6" s="92">
        <v>14</v>
      </c>
      <c r="O6" s="92">
        <v>0</v>
      </c>
      <c r="P6" s="93">
        <v>19</v>
      </c>
      <c r="Q6" s="93">
        <v>14</v>
      </c>
      <c r="R6" s="96">
        <v>0</v>
      </c>
      <c r="S6" s="92">
        <v>24</v>
      </c>
      <c r="T6" s="97"/>
      <c r="U6" s="306"/>
      <c r="V6" s="320"/>
    </row>
    <row r="7" spans="1:23" ht="15.6" x14ac:dyDescent="0.3">
      <c r="A7" s="596"/>
      <c r="B7" s="98">
        <v>101019</v>
      </c>
      <c r="C7" s="89" t="s">
        <v>18</v>
      </c>
      <c r="D7" s="90">
        <v>70</v>
      </c>
      <c r="E7" s="99">
        <v>2</v>
      </c>
      <c r="F7" s="99">
        <v>9</v>
      </c>
      <c r="G7" s="99">
        <v>15</v>
      </c>
      <c r="H7" s="92">
        <v>69</v>
      </c>
      <c r="I7" s="93">
        <v>33</v>
      </c>
      <c r="J7" s="90">
        <v>36</v>
      </c>
      <c r="K7" s="100">
        <v>15</v>
      </c>
      <c r="L7" s="92">
        <v>12</v>
      </c>
      <c r="M7" s="93">
        <v>26</v>
      </c>
      <c r="N7" s="92">
        <v>15</v>
      </c>
      <c r="O7" s="92">
        <v>0</v>
      </c>
      <c r="P7" s="93">
        <v>16</v>
      </c>
      <c r="Q7" s="93">
        <v>15</v>
      </c>
      <c r="R7" s="96">
        <v>0</v>
      </c>
      <c r="S7" s="92">
        <v>19</v>
      </c>
      <c r="T7" s="97">
        <v>1</v>
      </c>
      <c r="U7" s="306"/>
      <c r="V7" s="321" t="s">
        <v>198</v>
      </c>
    </row>
    <row r="8" spans="1:23" ht="16.2" thickBot="1" x14ac:dyDescent="0.35">
      <c r="A8" s="596"/>
      <c r="B8" s="125">
        <v>101020</v>
      </c>
      <c r="C8" s="126" t="s">
        <v>134</v>
      </c>
      <c r="D8" s="127">
        <v>42</v>
      </c>
      <c r="E8" s="128">
        <v>0</v>
      </c>
      <c r="F8" s="128">
        <v>1</v>
      </c>
      <c r="G8" s="128">
        <v>13</v>
      </c>
      <c r="H8" s="129">
        <v>41</v>
      </c>
      <c r="I8" s="130">
        <v>19</v>
      </c>
      <c r="J8" s="127">
        <v>22</v>
      </c>
      <c r="K8" s="131">
        <v>6</v>
      </c>
      <c r="L8" s="129">
        <v>6</v>
      </c>
      <c r="M8" s="130">
        <v>15</v>
      </c>
      <c r="N8" s="129">
        <v>4</v>
      </c>
      <c r="O8" s="129">
        <v>0</v>
      </c>
      <c r="P8" s="130">
        <v>13</v>
      </c>
      <c r="Q8" s="130">
        <v>4</v>
      </c>
      <c r="R8" s="132">
        <v>0</v>
      </c>
      <c r="S8" s="129">
        <v>10</v>
      </c>
      <c r="T8" s="133">
        <v>1</v>
      </c>
      <c r="U8" s="307"/>
      <c r="V8" s="321" t="s">
        <v>197</v>
      </c>
    </row>
    <row r="9" spans="1:23" ht="13.2" customHeight="1" thickBot="1" x14ac:dyDescent="0.35">
      <c r="A9" s="597"/>
      <c r="B9" s="111" t="s">
        <v>32</v>
      </c>
      <c r="C9" s="124">
        <f>D9/10</f>
        <v>26.3</v>
      </c>
      <c r="D9" s="114">
        <f>+D5+D6+D7+D8</f>
        <v>263</v>
      </c>
      <c r="E9" s="114">
        <f t="shared" ref="E9:U9" si="0">+E5+E6+E7+E8</f>
        <v>9</v>
      </c>
      <c r="F9" s="114">
        <f t="shared" si="0"/>
        <v>23</v>
      </c>
      <c r="G9" s="114">
        <f t="shared" si="0"/>
        <v>47</v>
      </c>
      <c r="H9" s="114">
        <f t="shared" si="0"/>
        <v>260</v>
      </c>
      <c r="I9" s="114">
        <f t="shared" si="0"/>
        <v>135</v>
      </c>
      <c r="J9" s="114">
        <f t="shared" si="0"/>
        <v>125</v>
      </c>
      <c r="K9" s="114">
        <f t="shared" si="0"/>
        <v>51</v>
      </c>
      <c r="L9" s="114">
        <f t="shared" si="0"/>
        <v>63</v>
      </c>
      <c r="M9" s="114">
        <f t="shared" si="0"/>
        <v>110</v>
      </c>
      <c r="N9" s="114">
        <f t="shared" si="0"/>
        <v>37</v>
      </c>
      <c r="O9" s="114">
        <f t="shared" si="0"/>
        <v>0</v>
      </c>
      <c r="P9" s="114">
        <f t="shared" si="0"/>
        <v>54</v>
      </c>
      <c r="Q9" s="114">
        <f t="shared" si="0"/>
        <v>37</v>
      </c>
      <c r="R9" s="114">
        <f t="shared" si="0"/>
        <v>0</v>
      </c>
      <c r="S9" s="114">
        <f t="shared" si="0"/>
        <v>65</v>
      </c>
      <c r="T9" s="114">
        <f t="shared" si="0"/>
        <v>2</v>
      </c>
      <c r="U9" s="308">
        <f t="shared" si="0"/>
        <v>0</v>
      </c>
      <c r="V9" s="320"/>
    </row>
    <row r="10" spans="1:23" ht="18" customHeight="1" x14ac:dyDescent="0.3">
      <c r="A10" s="595" t="s">
        <v>149</v>
      </c>
      <c r="B10" s="101">
        <v>101022</v>
      </c>
      <c r="C10" s="102" t="s">
        <v>135</v>
      </c>
      <c r="D10" s="42">
        <v>69</v>
      </c>
      <c r="E10" s="91">
        <v>1</v>
      </c>
      <c r="F10" s="91">
        <v>1</v>
      </c>
      <c r="G10" s="91">
        <v>3</v>
      </c>
      <c r="H10" s="95">
        <v>69</v>
      </c>
      <c r="I10" s="103">
        <v>56</v>
      </c>
      <c r="J10" s="42">
        <v>13</v>
      </c>
      <c r="K10" s="104">
        <v>8</v>
      </c>
      <c r="L10" s="95">
        <v>43</v>
      </c>
      <c r="M10" s="103">
        <v>14</v>
      </c>
      <c r="N10" s="92">
        <v>7</v>
      </c>
      <c r="O10" s="92">
        <v>0</v>
      </c>
      <c r="P10" s="103">
        <v>2</v>
      </c>
      <c r="Q10" s="103">
        <v>7</v>
      </c>
      <c r="R10" s="105">
        <v>0</v>
      </c>
      <c r="S10" s="95">
        <v>3</v>
      </c>
      <c r="T10" s="106"/>
      <c r="U10" s="309"/>
      <c r="V10" s="320"/>
    </row>
    <row r="11" spans="1:23" ht="20.399999999999999" x14ac:dyDescent="0.3">
      <c r="A11" s="596"/>
      <c r="B11" s="101">
        <v>101012</v>
      </c>
      <c r="C11" s="102" t="s">
        <v>17</v>
      </c>
      <c r="D11" s="42">
        <v>40</v>
      </c>
      <c r="E11" s="91">
        <v>0</v>
      </c>
      <c r="F11" s="91">
        <v>9</v>
      </c>
      <c r="G11" s="91">
        <v>1</v>
      </c>
      <c r="H11" s="95">
        <v>38</v>
      </c>
      <c r="I11" s="103">
        <v>23</v>
      </c>
      <c r="J11" s="42">
        <v>15</v>
      </c>
      <c r="K11" s="104">
        <v>5</v>
      </c>
      <c r="L11" s="95">
        <v>10</v>
      </c>
      <c r="M11" s="103">
        <v>18</v>
      </c>
      <c r="N11" s="92">
        <v>3</v>
      </c>
      <c r="O11" s="92">
        <v>0</v>
      </c>
      <c r="P11" s="103">
        <v>5</v>
      </c>
      <c r="Q11" s="103">
        <v>3</v>
      </c>
      <c r="R11" s="105">
        <v>0</v>
      </c>
      <c r="S11" s="95">
        <v>5</v>
      </c>
      <c r="T11" s="106">
        <v>2</v>
      </c>
      <c r="U11" s="309"/>
      <c r="V11" s="321" t="s">
        <v>199</v>
      </c>
    </row>
    <row r="12" spans="1:23" ht="19.8" customHeight="1" thickBot="1" x14ac:dyDescent="0.35">
      <c r="A12" s="596"/>
      <c r="B12" s="115">
        <v>101021</v>
      </c>
      <c r="C12" s="116" t="s">
        <v>19</v>
      </c>
      <c r="D12" s="117">
        <v>93</v>
      </c>
      <c r="E12" s="118">
        <v>9</v>
      </c>
      <c r="F12" s="118">
        <v>19</v>
      </c>
      <c r="G12" s="118">
        <v>6</v>
      </c>
      <c r="H12" s="119">
        <v>92</v>
      </c>
      <c r="I12" s="120">
        <v>39</v>
      </c>
      <c r="J12" s="117">
        <v>53</v>
      </c>
      <c r="K12" s="121">
        <v>9</v>
      </c>
      <c r="L12" s="119">
        <v>24</v>
      </c>
      <c r="M12" s="120">
        <v>49</v>
      </c>
      <c r="N12" s="119">
        <v>13</v>
      </c>
      <c r="O12" s="119">
        <v>0</v>
      </c>
      <c r="P12" s="120">
        <v>17</v>
      </c>
      <c r="Q12" s="120">
        <v>13</v>
      </c>
      <c r="R12" s="122">
        <v>0</v>
      </c>
      <c r="S12" s="119">
        <v>17</v>
      </c>
      <c r="T12" s="123">
        <v>1</v>
      </c>
      <c r="U12" s="307"/>
      <c r="V12" s="321" t="s">
        <v>200</v>
      </c>
    </row>
    <row r="13" spans="1:23" ht="21" customHeight="1" thickBot="1" x14ac:dyDescent="0.35">
      <c r="A13" s="597"/>
      <c r="B13" s="111" t="s">
        <v>32</v>
      </c>
      <c r="C13" s="112">
        <f>D13/10</f>
        <v>20.2</v>
      </c>
      <c r="D13" s="113">
        <f>+D10+D11+D12</f>
        <v>202</v>
      </c>
      <c r="E13" s="113">
        <f t="shared" ref="E13:U13" si="1">+E10+E11+E12</f>
        <v>10</v>
      </c>
      <c r="F13" s="113">
        <f t="shared" si="1"/>
        <v>29</v>
      </c>
      <c r="G13" s="113">
        <f t="shared" si="1"/>
        <v>10</v>
      </c>
      <c r="H13" s="113">
        <f t="shared" si="1"/>
        <v>199</v>
      </c>
      <c r="I13" s="113">
        <f t="shared" si="1"/>
        <v>118</v>
      </c>
      <c r="J13" s="113">
        <f t="shared" si="1"/>
        <v>81</v>
      </c>
      <c r="K13" s="113">
        <f t="shared" si="1"/>
        <v>22</v>
      </c>
      <c r="L13" s="113">
        <f t="shared" si="1"/>
        <v>77</v>
      </c>
      <c r="M13" s="113">
        <f t="shared" si="1"/>
        <v>81</v>
      </c>
      <c r="N13" s="113">
        <f t="shared" si="1"/>
        <v>23</v>
      </c>
      <c r="O13" s="113">
        <f t="shared" si="1"/>
        <v>0</v>
      </c>
      <c r="P13" s="113">
        <f t="shared" si="1"/>
        <v>24</v>
      </c>
      <c r="Q13" s="113">
        <f t="shared" si="1"/>
        <v>23</v>
      </c>
      <c r="R13" s="113">
        <f t="shared" si="1"/>
        <v>0</v>
      </c>
      <c r="S13" s="113">
        <f t="shared" si="1"/>
        <v>25</v>
      </c>
      <c r="T13" s="113">
        <f t="shared" si="1"/>
        <v>3</v>
      </c>
      <c r="U13" s="310">
        <f t="shared" si="1"/>
        <v>0</v>
      </c>
      <c r="V13" s="320"/>
    </row>
    <row r="14" spans="1:23" ht="15" thickBot="1" x14ac:dyDescent="0.35">
      <c r="A14" s="107">
        <v>101</v>
      </c>
      <c r="B14" s="108"/>
      <c r="C14" s="109"/>
      <c r="D14" s="110">
        <f>D9+D13</f>
        <v>465</v>
      </c>
      <c r="E14" s="110">
        <f t="shared" ref="E14:G14" si="2">E9+E13</f>
        <v>19</v>
      </c>
      <c r="F14" s="110">
        <f t="shared" si="2"/>
        <v>52</v>
      </c>
      <c r="G14" s="110">
        <f t="shared" si="2"/>
        <v>57</v>
      </c>
      <c r="H14" s="110">
        <f t="shared" ref="H14" si="3">H9+H13</f>
        <v>459</v>
      </c>
      <c r="I14" s="110">
        <f t="shared" ref="I14" si="4">I9+I13</f>
        <v>253</v>
      </c>
      <c r="J14" s="110">
        <f t="shared" ref="J14" si="5">J9+J13</f>
        <v>206</v>
      </c>
      <c r="K14" s="110">
        <f t="shared" ref="K14" si="6">K9+K13</f>
        <v>73</v>
      </c>
      <c r="L14" s="110">
        <f t="shared" ref="L14" si="7">L9+L13</f>
        <v>140</v>
      </c>
      <c r="M14" s="110">
        <f t="shared" ref="M14" si="8">M9+M13</f>
        <v>191</v>
      </c>
      <c r="N14" s="110">
        <f t="shared" ref="N14" si="9">N9+N13</f>
        <v>60</v>
      </c>
      <c r="O14" s="110">
        <f t="shared" ref="O14" si="10">O9+O13</f>
        <v>0</v>
      </c>
      <c r="P14" s="110">
        <f t="shared" ref="P14" si="11">P9+P13</f>
        <v>78</v>
      </c>
      <c r="Q14" s="110">
        <f t="shared" ref="Q14" si="12">Q9+Q13</f>
        <v>60</v>
      </c>
      <c r="R14" s="110">
        <f t="shared" ref="R14" si="13">R9+R13</f>
        <v>0</v>
      </c>
      <c r="S14" s="110">
        <f t="shared" ref="S14" si="14">S9+S13</f>
        <v>90</v>
      </c>
      <c r="T14" s="110">
        <f t="shared" ref="T14" si="15">T9+T13</f>
        <v>5</v>
      </c>
      <c r="U14" s="187">
        <f t="shared" ref="U14" si="16">U9+U13</f>
        <v>0</v>
      </c>
      <c r="V14" s="320"/>
    </row>
    <row r="15" spans="1:23" s="144" customFormat="1" ht="15.6" customHeight="1" x14ac:dyDescent="0.3">
      <c r="A15" s="598" t="s">
        <v>136</v>
      </c>
      <c r="B15" s="98">
        <v>102001</v>
      </c>
      <c r="C15" s="89" t="s">
        <v>21</v>
      </c>
      <c r="D15" s="134">
        <v>83</v>
      </c>
      <c r="E15" s="135">
        <v>2</v>
      </c>
      <c r="F15" s="135">
        <v>3</v>
      </c>
      <c r="G15" s="135">
        <v>23</v>
      </c>
      <c r="H15" s="136">
        <v>83</v>
      </c>
      <c r="I15" s="137">
        <v>53</v>
      </c>
      <c r="J15" s="134">
        <v>30</v>
      </c>
      <c r="K15" s="138">
        <v>6</v>
      </c>
      <c r="L15" s="92">
        <v>21</v>
      </c>
      <c r="M15" s="139">
        <v>18</v>
      </c>
      <c r="N15" s="140">
        <v>6</v>
      </c>
      <c r="O15" s="140"/>
      <c r="P15" s="139">
        <v>24</v>
      </c>
      <c r="Q15" s="139">
        <v>6</v>
      </c>
      <c r="R15" s="141"/>
      <c r="S15" s="142">
        <v>35</v>
      </c>
      <c r="T15" s="143">
        <v>1</v>
      </c>
      <c r="U15" s="311"/>
      <c r="V15" s="321" t="s">
        <v>201</v>
      </c>
      <c r="W15" s="201"/>
    </row>
    <row r="16" spans="1:23" s="149" customFormat="1" ht="30.6" x14ac:dyDescent="0.3">
      <c r="A16" s="599"/>
      <c r="B16" s="98">
        <v>102015</v>
      </c>
      <c r="C16" s="89" t="s">
        <v>22</v>
      </c>
      <c r="D16" s="145">
        <v>67</v>
      </c>
      <c r="E16" s="146">
        <v>1</v>
      </c>
      <c r="F16" s="146">
        <v>5</v>
      </c>
      <c r="G16" s="146">
        <v>16</v>
      </c>
      <c r="H16" s="142">
        <v>67</v>
      </c>
      <c r="I16" s="147">
        <v>26</v>
      </c>
      <c r="J16" s="145">
        <v>41</v>
      </c>
      <c r="K16" s="138">
        <v>10</v>
      </c>
      <c r="L16" s="142">
        <v>6</v>
      </c>
      <c r="M16" s="93">
        <v>35</v>
      </c>
      <c r="N16" s="92">
        <v>12</v>
      </c>
      <c r="O16" s="92"/>
      <c r="P16" s="93">
        <v>18</v>
      </c>
      <c r="Q16" s="93">
        <v>12</v>
      </c>
      <c r="R16" s="96"/>
      <c r="S16" s="142">
        <v>10</v>
      </c>
      <c r="T16" s="97">
        <v>3</v>
      </c>
      <c r="U16" s="306"/>
      <c r="V16" s="321" t="s">
        <v>271</v>
      </c>
    </row>
    <row r="17" spans="1:23" s="149" customFormat="1" ht="20.399999999999999" customHeight="1" thickBot="1" x14ac:dyDescent="0.35">
      <c r="A17" s="600"/>
      <c r="B17" s="12" t="s">
        <v>32</v>
      </c>
      <c r="C17" s="150">
        <f>D17/10</f>
        <v>15</v>
      </c>
      <c r="D17" s="44">
        <f t="shared" ref="D17:N17" si="17">SUM(D15:D16)</f>
        <v>150</v>
      </c>
      <c r="E17" s="151">
        <f t="shared" si="17"/>
        <v>3</v>
      </c>
      <c r="F17" s="151">
        <f t="shared" si="17"/>
        <v>8</v>
      </c>
      <c r="G17" s="151">
        <f t="shared" si="17"/>
        <v>39</v>
      </c>
      <c r="H17" s="151">
        <f t="shared" si="17"/>
        <v>150</v>
      </c>
      <c r="I17" s="151">
        <f t="shared" si="17"/>
        <v>79</v>
      </c>
      <c r="J17" s="44">
        <f t="shared" si="17"/>
        <v>71</v>
      </c>
      <c r="K17" s="152">
        <f t="shared" si="17"/>
        <v>16</v>
      </c>
      <c r="L17" s="152">
        <f t="shared" si="17"/>
        <v>27</v>
      </c>
      <c r="M17" s="152">
        <f t="shared" si="17"/>
        <v>53</v>
      </c>
      <c r="N17" s="152">
        <f t="shared" si="17"/>
        <v>18</v>
      </c>
      <c r="O17" s="152"/>
      <c r="P17" s="152">
        <f>SUM(P15:P16)</f>
        <v>42</v>
      </c>
      <c r="Q17" s="152">
        <f>SUM(Q15:Q16)</f>
        <v>18</v>
      </c>
      <c r="R17" s="152"/>
      <c r="S17" s="152">
        <f>SUM(S15:S16)</f>
        <v>45</v>
      </c>
      <c r="T17" s="44">
        <f>SUM(T15:T16)</f>
        <v>4</v>
      </c>
      <c r="U17" s="151">
        <f>SUM(U15:U16)</f>
        <v>0</v>
      </c>
      <c r="V17" s="321"/>
    </row>
    <row r="18" spans="1:23" s="149" customFormat="1" ht="15.6" customHeight="1" x14ac:dyDescent="0.3">
      <c r="A18" s="598" t="s">
        <v>137</v>
      </c>
      <c r="B18" s="153">
        <v>102013</v>
      </c>
      <c r="C18" s="154" t="s">
        <v>23</v>
      </c>
      <c r="D18" s="155">
        <v>54</v>
      </c>
      <c r="E18" s="155"/>
      <c r="F18" s="155">
        <v>3</v>
      </c>
      <c r="G18" s="155">
        <v>6</v>
      </c>
      <c r="H18" s="95">
        <v>54</v>
      </c>
      <c r="I18" s="156">
        <v>28</v>
      </c>
      <c r="J18" s="157">
        <v>26</v>
      </c>
      <c r="K18" s="158">
        <v>9</v>
      </c>
      <c r="L18" s="159">
        <v>10</v>
      </c>
      <c r="M18" s="160">
        <v>28</v>
      </c>
      <c r="N18" s="159">
        <v>15</v>
      </c>
      <c r="O18" s="159"/>
      <c r="P18" s="156">
        <v>7</v>
      </c>
      <c r="Q18" s="159">
        <v>15</v>
      </c>
      <c r="R18" s="161"/>
      <c r="S18" s="162">
        <v>12</v>
      </c>
      <c r="T18" s="106"/>
      <c r="U18" s="309"/>
      <c r="V18" s="321"/>
    </row>
    <row r="19" spans="1:23" s="149" customFormat="1" ht="15.6" x14ac:dyDescent="0.3">
      <c r="A19" s="599"/>
      <c r="B19" s="89">
        <v>102006</v>
      </c>
      <c r="C19" s="89" t="s">
        <v>60</v>
      </c>
      <c r="D19" s="90">
        <v>46</v>
      </c>
      <c r="E19" s="90"/>
      <c r="F19" s="90">
        <v>5</v>
      </c>
      <c r="G19" s="90">
        <v>6</v>
      </c>
      <c r="H19" s="92">
        <v>46</v>
      </c>
      <c r="I19" s="93">
        <v>26</v>
      </c>
      <c r="J19" s="92">
        <v>20</v>
      </c>
      <c r="K19" s="93">
        <v>1</v>
      </c>
      <c r="L19" s="92">
        <v>10</v>
      </c>
      <c r="M19" s="93">
        <v>21</v>
      </c>
      <c r="N19" s="92">
        <v>14</v>
      </c>
      <c r="O19" s="89"/>
      <c r="P19" s="93">
        <v>12</v>
      </c>
      <c r="Q19" s="92">
        <v>14</v>
      </c>
      <c r="R19" s="98"/>
      <c r="S19" s="92">
        <v>9</v>
      </c>
      <c r="T19" s="89">
        <v>1</v>
      </c>
      <c r="U19" s="98"/>
      <c r="V19" s="321" t="s">
        <v>202</v>
      </c>
      <c r="W19" s="201"/>
    </row>
    <row r="20" spans="1:23" s="165" customFormat="1" ht="15.6" x14ac:dyDescent="0.3">
      <c r="A20" s="599"/>
      <c r="B20" s="88">
        <v>102002</v>
      </c>
      <c r="C20" s="89" t="s">
        <v>70</v>
      </c>
      <c r="D20" s="90">
        <v>71</v>
      </c>
      <c r="E20" s="90"/>
      <c r="F20" s="90">
        <v>8</v>
      </c>
      <c r="G20" s="90"/>
      <c r="H20" s="92">
        <v>71</v>
      </c>
      <c r="I20" s="93">
        <v>29</v>
      </c>
      <c r="J20" s="90">
        <v>42</v>
      </c>
      <c r="K20" s="100">
        <v>29</v>
      </c>
      <c r="L20" s="92">
        <v>1</v>
      </c>
      <c r="M20" s="93">
        <v>60</v>
      </c>
      <c r="N20" s="92">
        <v>9</v>
      </c>
      <c r="O20" s="92">
        <v>1</v>
      </c>
      <c r="P20" s="93">
        <v>2</v>
      </c>
      <c r="Q20" s="92">
        <v>9</v>
      </c>
      <c r="R20" s="163">
        <v>1</v>
      </c>
      <c r="S20" s="92">
        <v>9</v>
      </c>
      <c r="T20" s="164"/>
      <c r="U20" s="306"/>
      <c r="V20" s="322"/>
    </row>
    <row r="21" spans="1:23" s="167" customFormat="1" ht="16.2" thickBot="1" x14ac:dyDescent="0.35">
      <c r="A21" s="600"/>
      <c r="B21" s="12" t="s">
        <v>32</v>
      </c>
      <c r="C21" s="13">
        <f>D21/10</f>
        <v>17.100000000000001</v>
      </c>
      <c r="D21" s="166">
        <f>SUM(D18:D20)</f>
        <v>171</v>
      </c>
      <c r="E21" s="166"/>
      <c r="F21" s="166">
        <f>SUM(F18:F20)</f>
        <v>16</v>
      </c>
      <c r="G21" s="166">
        <f>SUM(G18:G20)</f>
        <v>12</v>
      </c>
      <c r="H21" s="166">
        <f>SUM(H18:H20)</f>
        <v>171</v>
      </c>
      <c r="I21" s="166">
        <f>SUM(I18:I20)</f>
        <v>83</v>
      </c>
      <c r="J21" s="166">
        <f t="shared" ref="J21" si="18">SUM(J18:J20)</f>
        <v>88</v>
      </c>
      <c r="K21" s="166">
        <f t="shared" ref="K21" si="19">SUM(K18:K20)</f>
        <v>39</v>
      </c>
      <c r="L21" s="166">
        <f t="shared" ref="L21:Q21" si="20">SUM(L18:L20)</f>
        <v>21</v>
      </c>
      <c r="M21" s="166">
        <f t="shared" si="20"/>
        <v>109</v>
      </c>
      <c r="N21" s="166">
        <f t="shared" si="20"/>
        <v>38</v>
      </c>
      <c r="O21" s="166">
        <f t="shared" si="20"/>
        <v>1</v>
      </c>
      <c r="P21" s="166">
        <f t="shared" si="20"/>
        <v>21</v>
      </c>
      <c r="Q21" s="166">
        <f t="shared" si="20"/>
        <v>38</v>
      </c>
      <c r="R21" s="166">
        <f>SUM(R18:R20)</f>
        <v>1</v>
      </c>
      <c r="S21" s="166">
        <f>SUM(S18:S20)</f>
        <v>30</v>
      </c>
      <c r="T21" s="166">
        <f>SUM(T18:T20)</f>
        <v>1</v>
      </c>
      <c r="U21" s="312">
        <f>SUM(U18:U20)</f>
        <v>0</v>
      </c>
      <c r="V21" s="322"/>
    </row>
    <row r="22" spans="1:23" s="149" customFormat="1" ht="15.6" customHeight="1" x14ac:dyDescent="0.3">
      <c r="A22" s="598" t="s">
        <v>138</v>
      </c>
      <c r="B22" s="171">
        <v>102005</v>
      </c>
      <c r="C22" s="154" t="s">
        <v>25</v>
      </c>
      <c r="D22" s="172">
        <v>43</v>
      </c>
      <c r="E22" s="172"/>
      <c r="F22" s="172"/>
      <c r="G22" s="172">
        <v>21</v>
      </c>
      <c r="H22" s="173">
        <v>43</v>
      </c>
      <c r="I22" s="174">
        <v>27</v>
      </c>
      <c r="J22" s="172">
        <v>16</v>
      </c>
      <c r="K22" s="175"/>
      <c r="L22" s="173">
        <v>9</v>
      </c>
      <c r="M22" s="174">
        <v>6</v>
      </c>
      <c r="N22" s="173">
        <v>5</v>
      </c>
      <c r="O22" s="173"/>
      <c r="P22" s="174">
        <v>16</v>
      </c>
      <c r="Q22" s="173">
        <v>5</v>
      </c>
      <c r="R22" s="176"/>
      <c r="S22" s="159">
        <v>12</v>
      </c>
      <c r="T22" s="177"/>
      <c r="U22" s="313"/>
      <c r="V22" s="321"/>
    </row>
    <row r="23" spans="1:23" s="144" customFormat="1" ht="15.6" customHeight="1" x14ac:dyDescent="0.3">
      <c r="A23" s="599"/>
      <c r="B23" s="46">
        <v>102004</v>
      </c>
      <c r="C23" s="47" t="s">
        <v>20</v>
      </c>
      <c r="D23" s="48">
        <v>50</v>
      </c>
      <c r="E23" s="178"/>
      <c r="F23" s="178">
        <v>10</v>
      </c>
      <c r="G23" s="178">
        <v>7</v>
      </c>
      <c r="H23" s="162">
        <v>49</v>
      </c>
      <c r="I23" s="156">
        <v>20</v>
      </c>
      <c r="J23" s="48">
        <v>29</v>
      </c>
      <c r="K23" s="179">
        <v>9</v>
      </c>
      <c r="L23" s="162">
        <v>4</v>
      </c>
      <c r="M23" s="156">
        <v>18</v>
      </c>
      <c r="N23" s="142">
        <v>17</v>
      </c>
      <c r="O23" s="142"/>
      <c r="P23" s="156">
        <v>8</v>
      </c>
      <c r="Q23" s="156">
        <v>17</v>
      </c>
      <c r="R23" s="180"/>
      <c r="S23" s="162">
        <v>8</v>
      </c>
      <c r="T23" s="162"/>
      <c r="U23" s="161"/>
      <c r="V23" s="323"/>
    </row>
    <row r="24" spans="1:23" s="149" customFormat="1" ht="16.2" customHeight="1" x14ac:dyDescent="0.3">
      <c r="A24" s="599"/>
      <c r="B24" s="98">
        <v>102003</v>
      </c>
      <c r="C24" s="181" t="s">
        <v>24</v>
      </c>
      <c r="D24" s="145">
        <v>51</v>
      </c>
      <c r="E24" s="145"/>
      <c r="F24" s="145">
        <v>10</v>
      </c>
      <c r="G24" s="145">
        <v>1</v>
      </c>
      <c r="H24" s="182">
        <v>51</v>
      </c>
      <c r="I24" s="183">
        <v>30</v>
      </c>
      <c r="J24" s="145">
        <v>21</v>
      </c>
      <c r="K24" s="100">
        <v>3</v>
      </c>
      <c r="L24" s="184">
        <v>9</v>
      </c>
      <c r="M24" s="185">
        <v>21</v>
      </c>
      <c r="N24" s="184">
        <v>17</v>
      </c>
      <c r="O24" s="184"/>
      <c r="P24" s="185">
        <v>1</v>
      </c>
      <c r="Q24" s="184">
        <v>17</v>
      </c>
      <c r="R24" s="186"/>
      <c r="S24" s="182">
        <v>18</v>
      </c>
      <c r="T24" s="164">
        <v>1</v>
      </c>
      <c r="U24" s="314"/>
      <c r="V24" s="321" t="s">
        <v>264</v>
      </c>
    </row>
    <row r="25" spans="1:23" s="149" customFormat="1" ht="18" customHeight="1" thickBot="1" x14ac:dyDescent="0.35">
      <c r="A25" s="600"/>
      <c r="B25" s="12" t="s">
        <v>32</v>
      </c>
      <c r="C25" s="13">
        <f>D25/10</f>
        <v>14.4</v>
      </c>
      <c r="D25" s="44">
        <f>SUM(D22:D24)</f>
        <v>144</v>
      </c>
      <c r="E25" s="44"/>
      <c r="F25" s="44">
        <f>SUM(F22:F24)</f>
        <v>20</v>
      </c>
      <c r="G25" s="44">
        <f>SUM(G22:G24)</f>
        <v>29</v>
      </c>
      <c r="H25" s="44">
        <f>SUM(H22:H24)</f>
        <v>143</v>
      </c>
      <c r="I25" s="44">
        <f>SUM(I22:I24)</f>
        <v>77</v>
      </c>
      <c r="J25" s="44">
        <f t="shared" ref="J25" si="21">SUM(J22:J24)</f>
        <v>66</v>
      </c>
      <c r="K25" s="44">
        <f t="shared" ref="K25" si="22">SUM(K22:K24)</f>
        <v>12</v>
      </c>
      <c r="L25" s="44">
        <f>SUM(L22:L24)</f>
        <v>22</v>
      </c>
      <c r="M25" s="44">
        <f>SUM(M22:M24)</f>
        <v>45</v>
      </c>
      <c r="N25" s="44">
        <f>SUM(N22:N24)</f>
        <v>39</v>
      </c>
      <c r="O25" s="44"/>
      <c r="P25" s="44">
        <f>SUM(P22:P24)</f>
        <v>25</v>
      </c>
      <c r="Q25" s="44">
        <f>SUM(Q22:Q24)</f>
        <v>39</v>
      </c>
      <c r="R25" s="44"/>
      <c r="S25" s="44">
        <f>SUM(S22:S24)</f>
        <v>38</v>
      </c>
      <c r="T25" s="44">
        <f>SUM(T22:T24)</f>
        <v>1</v>
      </c>
      <c r="U25" s="151">
        <f>SUM(U22:U24)</f>
        <v>0</v>
      </c>
      <c r="V25" s="321"/>
    </row>
    <row r="26" spans="1:23" s="149" customFormat="1" ht="15" thickBot="1" x14ac:dyDescent="0.35">
      <c r="A26" s="107">
        <v>102</v>
      </c>
      <c r="B26" s="108"/>
      <c r="C26" s="109"/>
      <c r="D26" s="110">
        <f t="shared" ref="D26:J26" si="23">D17+D21+D25</f>
        <v>465</v>
      </c>
      <c r="E26" s="187">
        <f t="shared" si="23"/>
        <v>3</v>
      </c>
      <c r="F26" s="187">
        <f t="shared" si="23"/>
        <v>44</v>
      </c>
      <c r="G26" s="187">
        <f t="shared" si="23"/>
        <v>80</v>
      </c>
      <c r="H26" s="188">
        <f t="shared" si="23"/>
        <v>464</v>
      </c>
      <c r="I26" s="189">
        <f t="shared" si="23"/>
        <v>239</v>
      </c>
      <c r="J26" s="110">
        <f t="shared" si="23"/>
        <v>225</v>
      </c>
      <c r="K26" s="190">
        <f t="shared" ref="K26" si="24">K17+K21+K25</f>
        <v>67</v>
      </c>
      <c r="L26" s="188">
        <f t="shared" ref="L26:Q26" si="25">L17+L21+L25</f>
        <v>70</v>
      </c>
      <c r="M26" s="189">
        <f t="shared" si="25"/>
        <v>207</v>
      </c>
      <c r="N26" s="191">
        <f t="shared" si="25"/>
        <v>95</v>
      </c>
      <c r="O26" s="191">
        <f t="shared" si="25"/>
        <v>1</v>
      </c>
      <c r="P26" s="192">
        <f t="shared" si="25"/>
        <v>88</v>
      </c>
      <c r="Q26" s="188">
        <f t="shared" si="25"/>
        <v>95</v>
      </c>
      <c r="R26" s="193"/>
      <c r="S26" s="188">
        <f>S17+S21+S25</f>
        <v>113</v>
      </c>
      <c r="T26" s="194">
        <f t="shared" ref="T26:U26" si="26">T17+T21+T25</f>
        <v>6</v>
      </c>
      <c r="U26" s="187">
        <f t="shared" si="26"/>
        <v>0</v>
      </c>
      <c r="V26" s="321"/>
    </row>
    <row r="27" spans="1:23" s="202" customFormat="1" ht="15.6" x14ac:dyDescent="0.3">
      <c r="A27" s="588" t="s">
        <v>105</v>
      </c>
      <c r="B27" s="52">
        <v>103014</v>
      </c>
      <c r="C27" s="53" t="s">
        <v>27</v>
      </c>
      <c r="D27" s="45">
        <v>37</v>
      </c>
      <c r="E27" s="45">
        <v>3</v>
      </c>
      <c r="F27" s="45">
        <v>5</v>
      </c>
      <c r="G27" s="45">
        <v>10</v>
      </c>
      <c r="H27" s="173">
        <v>37</v>
      </c>
      <c r="I27" s="174">
        <v>7</v>
      </c>
      <c r="J27" s="45">
        <v>30</v>
      </c>
      <c r="K27" s="94">
        <v>8</v>
      </c>
      <c r="L27" s="173">
        <v>1</v>
      </c>
      <c r="M27" s="174">
        <v>19</v>
      </c>
      <c r="N27" s="173">
        <v>8</v>
      </c>
      <c r="O27" s="173"/>
      <c r="P27" s="174">
        <v>11</v>
      </c>
      <c r="Q27" s="174">
        <v>8</v>
      </c>
      <c r="R27" s="176"/>
      <c r="S27" s="173">
        <v>3</v>
      </c>
      <c r="T27" s="203"/>
      <c r="U27" s="315"/>
      <c r="V27" s="321"/>
    </row>
    <row r="28" spans="1:23" s="202" customFormat="1" ht="15.6" x14ac:dyDescent="0.3">
      <c r="A28" s="589"/>
      <c r="B28" s="46">
        <v>103013</v>
      </c>
      <c r="C28" s="47" t="s">
        <v>26</v>
      </c>
      <c r="D28" s="48">
        <v>86</v>
      </c>
      <c r="E28" s="178">
        <v>3</v>
      </c>
      <c r="F28" s="178">
        <v>7</v>
      </c>
      <c r="G28" s="178">
        <v>7</v>
      </c>
      <c r="H28" s="162">
        <v>86</v>
      </c>
      <c r="I28" s="156">
        <v>23</v>
      </c>
      <c r="J28" s="48">
        <v>63</v>
      </c>
      <c r="K28" s="179">
        <v>11</v>
      </c>
      <c r="L28" s="162">
        <v>12</v>
      </c>
      <c r="M28" s="156">
        <v>22</v>
      </c>
      <c r="N28" s="142">
        <v>9</v>
      </c>
      <c r="O28" s="142"/>
      <c r="P28" s="156">
        <v>13</v>
      </c>
      <c r="Q28" s="156">
        <v>9</v>
      </c>
      <c r="R28" s="180"/>
      <c r="S28" s="162">
        <v>14</v>
      </c>
      <c r="T28" s="162"/>
      <c r="U28" s="161">
        <v>1</v>
      </c>
      <c r="V28" s="321" t="s">
        <v>268</v>
      </c>
    </row>
    <row r="29" spans="1:23" s="149" customFormat="1" ht="15.6" x14ac:dyDescent="0.3">
      <c r="A29" s="589"/>
      <c r="B29" s="49">
        <v>103018</v>
      </c>
      <c r="C29" s="50" t="s">
        <v>30</v>
      </c>
      <c r="D29" s="51">
        <v>8</v>
      </c>
      <c r="E29" s="51"/>
      <c r="F29" s="51">
        <v>2</v>
      </c>
      <c r="G29" s="51">
        <v>2</v>
      </c>
      <c r="H29" s="206">
        <v>8</v>
      </c>
      <c r="I29" s="207">
        <v>2</v>
      </c>
      <c r="J29" s="51">
        <v>6</v>
      </c>
      <c r="K29" s="208">
        <v>2</v>
      </c>
      <c r="L29" s="209">
        <v>2</v>
      </c>
      <c r="M29" s="207">
        <v>3</v>
      </c>
      <c r="N29" s="209">
        <v>1</v>
      </c>
      <c r="O29" s="209"/>
      <c r="P29" s="207">
        <v>3</v>
      </c>
      <c r="Q29" s="207">
        <v>1</v>
      </c>
      <c r="R29" s="210"/>
      <c r="S29" s="206"/>
      <c r="T29" s="51"/>
      <c r="U29" s="316"/>
      <c r="V29" s="321"/>
    </row>
    <row r="30" spans="1:23" s="149" customFormat="1" ht="16.2" thickBot="1" x14ac:dyDescent="0.35">
      <c r="A30" s="590"/>
      <c r="B30" s="12" t="s">
        <v>32</v>
      </c>
      <c r="C30" s="13"/>
      <c r="D30" s="44">
        <f>SUM(D27:D29)</f>
        <v>131</v>
      </c>
      <c r="E30" s="219"/>
      <c r="F30" s="219"/>
      <c r="G30" s="219"/>
      <c r="H30" s="44"/>
      <c r="I30" s="223"/>
      <c r="J30" s="44"/>
      <c r="K30" s="223"/>
      <c r="L30" s="211"/>
      <c r="M30" s="212"/>
      <c r="N30" s="211"/>
      <c r="O30" s="211"/>
      <c r="P30" s="212"/>
      <c r="Q30" s="212"/>
      <c r="R30" s="213"/>
      <c r="S30" s="211"/>
      <c r="T30" s="44"/>
      <c r="U30" s="317"/>
      <c r="V30" s="321"/>
    </row>
    <row r="31" spans="1:23" s="149" customFormat="1" ht="15.6" x14ac:dyDescent="0.3">
      <c r="A31" s="588" t="s">
        <v>104</v>
      </c>
      <c r="B31" s="19">
        <v>103002</v>
      </c>
      <c r="C31" s="20" t="s">
        <v>28</v>
      </c>
      <c r="D31" s="43">
        <v>72</v>
      </c>
      <c r="E31" s="43">
        <v>1</v>
      </c>
      <c r="F31" s="43">
        <v>11</v>
      </c>
      <c r="G31" s="43">
        <v>13</v>
      </c>
      <c r="H31" s="173">
        <v>72</v>
      </c>
      <c r="I31" s="174">
        <v>24</v>
      </c>
      <c r="J31" s="43">
        <v>48</v>
      </c>
      <c r="K31" s="94">
        <v>12</v>
      </c>
      <c r="L31" s="173">
        <v>12</v>
      </c>
      <c r="M31" s="174">
        <v>33</v>
      </c>
      <c r="N31" s="95">
        <v>8</v>
      </c>
      <c r="O31" s="95"/>
      <c r="P31" s="103">
        <v>17</v>
      </c>
      <c r="Q31" s="174">
        <v>8</v>
      </c>
      <c r="R31" s="176"/>
      <c r="S31" s="173">
        <v>7</v>
      </c>
      <c r="T31" s="200">
        <v>1</v>
      </c>
      <c r="U31" s="315"/>
      <c r="V31" s="321" t="s">
        <v>267</v>
      </c>
    </row>
    <row r="32" spans="1:23" s="149" customFormat="1" ht="15.6" x14ac:dyDescent="0.3">
      <c r="A32" s="591"/>
      <c r="B32" s="17">
        <v>103015</v>
      </c>
      <c r="C32" s="18" t="s">
        <v>29</v>
      </c>
      <c r="D32" s="42">
        <v>59</v>
      </c>
      <c r="E32" s="42">
        <v>7</v>
      </c>
      <c r="F32" s="42">
        <v>4</v>
      </c>
      <c r="G32" s="42">
        <v>2</v>
      </c>
      <c r="H32" s="95">
        <v>59</v>
      </c>
      <c r="I32" s="103">
        <v>44</v>
      </c>
      <c r="J32" s="42">
        <v>15</v>
      </c>
      <c r="K32" s="104">
        <v>5</v>
      </c>
      <c r="L32" s="95">
        <v>17</v>
      </c>
      <c r="M32" s="103">
        <v>16</v>
      </c>
      <c r="N32" s="92">
        <v>5</v>
      </c>
      <c r="O32" s="92"/>
      <c r="P32" s="103">
        <v>4</v>
      </c>
      <c r="Q32" s="103">
        <v>5</v>
      </c>
      <c r="R32" s="105"/>
      <c r="S32" s="95">
        <v>26</v>
      </c>
      <c r="T32" s="204"/>
      <c r="U32" s="318"/>
      <c r="V32" s="321"/>
    </row>
    <row r="33" spans="1:22" s="149" customFormat="1" ht="15.6" x14ac:dyDescent="0.3">
      <c r="A33" s="591"/>
      <c r="B33" s="17">
        <v>103016</v>
      </c>
      <c r="C33" s="18" t="s">
        <v>49</v>
      </c>
      <c r="D33" s="42">
        <v>43</v>
      </c>
      <c r="E33" s="42">
        <v>2</v>
      </c>
      <c r="F33" s="42">
        <v>2</v>
      </c>
      <c r="G33" s="42">
        <v>6</v>
      </c>
      <c r="H33" s="92">
        <v>43</v>
      </c>
      <c r="I33" s="93">
        <v>25</v>
      </c>
      <c r="J33" s="42">
        <v>18</v>
      </c>
      <c r="K33" s="100">
        <v>5</v>
      </c>
      <c r="L33" s="92">
        <v>9</v>
      </c>
      <c r="M33" s="103">
        <v>16</v>
      </c>
      <c r="N33" s="92">
        <v>17</v>
      </c>
      <c r="O33" s="92"/>
      <c r="P33" s="93">
        <v>5</v>
      </c>
      <c r="Q33" s="93">
        <v>17</v>
      </c>
      <c r="R33" s="96"/>
      <c r="S33" s="92">
        <v>10</v>
      </c>
      <c r="T33" s="205"/>
      <c r="U33" s="319"/>
      <c r="V33" s="324"/>
    </row>
    <row r="34" spans="1:22" s="149" customFormat="1" ht="16.2" thickBot="1" x14ac:dyDescent="0.35">
      <c r="A34" s="592"/>
      <c r="B34" s="12" t="s">
        <v>32</v>
      </c>
      <c r="C34" s="13"/>
      <c r="D34" s="44">
        <f>SUM(D31:D33)</f>
        <v>174</v>
      </c>
      <c r="E34" s="219"/>
      <c r="F34" s="219"/>
      <c r="G34" s="219"/>
      <c r="H34" s="218"/>
      <c r="I34" s="214"/>
      <c r="J34" s="218"/>
      <c r="K34" s="223"/>
      <c r="L34" s="211"/>
      <c r="M34" s="212"/>
      <c r="N34" s="215"/>
      <c r="O34" s="215"/>
      <c r="P34" s="214"/>
      <c r="Q34" s="212"/>
      <c r="R34" s="213"/>
      <c r="S34" s="215"/>
      <c r="T34" s="44"/>
      <c r="U34" s="317"/>
      <c r="V34" s="321"/>
    </row>
    <row r="35" spans="1:22" s="149" customFormat="1" ht="15" thickBot="1" x14ac:dyDescent="0.35">
      <c r="A35" s="107">
        <v>103</v>
      </c>
      <c r="B35" s="108"/>
      <c r="C35" s="216"/>
      <c r="D35" s="110">
        <f>D30+D34</f>
        <v>305</v>
      </c>
      <c r="E35" s="110">
        <f t="shared" ref="E35:G35" si="27">SUM(E27:E34)</f>
        <v>16</v>
      </c>
      <c r="F35" s="110">
        <f t="shared" si="27"/>
        <v>31</v>
      </c>
      <c r="G35" s="110">
        <f t="shared" si="27"/>
        <v>40</v>
      </c>
      <c r="H35" s="110">
        <f>H30+H34</f>
        <v>0</v>
      </c>
      <c r="I35" s="217">
        <f>SUM(I27:I34)</f>
        <v>125</v>
      </c>
      <c r="J35" s="217">
        <f>J30+J34</f>
        <v>0</v>
      </c>
      <c r="K35" s="217">
        <f t="shared" ref="K35:U35" si="28">SUM(K27:K34)</f>
        <v>43</v>
      </c>
      <c r="L35" s="217">
        <f t="shared" si="28"/>
        <v>53</v>
      </c>
      <c r="M35" s="217">
        <f t="shared" si="28"/>
        <v>109</v>
      </c>
      <c r="N35" s="217">
        <f t="shared" si="28"/>
        <v>48</v>
      </c>
      <c r="O35" s="217">
        <f t="shared" si="28"/>
        <v>0</v>
      </c>
      <c r="P35" s="217">
        <f t="shared" si="28"/>
        <v>53</v>
      </c>
      <c r="Q35" s="188">
        <f t="shared" si="28"/>
        <v>48</v>
      </c>
      <c r="R35" s="217">
        <f t="shared" si="28"/>
        <v>0</v>
      </c>
      <c r="S35" s="217">
        <f t="shared" si="28"/>
        <v>60</v>
      </c>
      <c r="T35" s="217">
        <f t="shared" si="28"/>
        <v>1</v>
      </c>
      <c r="U35" s="217">
        <f t="shared" si="28"/>
        <v>1</v>
      </c>
      <c r="V35" s="321"/>
    </row>
    <row r="36" spans="1:22" s="149" customFormat="1" ht="15" thickBot="1" x14ac:dyDescent="0.35">
      <c r="A36" s="553">
        <v>100</v>
      </c>
      <c r="B36" s="554"/>
      <c r="C36" s="555"/>
      <c r="D36" s="229">
        <f t="shared" ref="D36:K36" si="29">D14+D26+D35</f>
        <v>1235</v>
      </c>
      <c r="E36" s="556"/>
      <c r="F36" s="556"/>
      <c r="G36" s="556"/>
      <c r="H36" s="229">
        <f t="shared" ref="H36:J36" si="30">H14+H26+H35</f>
        <v>923</v>
      </c>
      <c r="I36" s="251">
        <f t="shared" si="30"/>
        <v>617</v>
      </c>
      <c r="J36" s="229">
        <f t="shared" si="30"/>
        <v>431</v>
      </c>
      <c r="K36" s="557">
        <f t="shared" si="29"/>
        <v>183</v>
      </c>
      <c r="L36" s="558">
        <f t="shared" ref="L36:M36" si="31">L14+L26+L35</f>
        <v>263</v>
      </c>
      <c r="M36" s="559">
        <f t="shared" si="31"/>
        <v>507</v>
      </c>
      <c r="N36" s="560">
        <f>N14+N26+N35</f>
        <v>203</v>
      </c>
      <c r="O36" s="560">
        <f>SUM(O18:O35)</f>
        <v>3</v>
      </c>
      <c r="P36" s="561">
        <f>P14+P26+P35</f>
        <v>219</v>
      </c>
      <c r="Q36" s="251">
        <f>Q14+Q26+Q35</f>
        <v>203</v>
      </c>
      <c r="R36" s="562"/>
      <c r="S36" s="229">
        <f t="shared" ref="S36" si="32">S14+S26+S35</f>
        <v>263</v>
      </c>
      <c r="T36" s="229">
        <f>T14+T26+T35</f>
        <v>12</v>
      </c>
      <c r="U36" s="556">
        <f>U14+U26+U35</f>
        <v>1</v>
      </c>
      <c r="V36" s="321"/>
    </row>
    <row r="37" spans="1:22" s="149" customFormat="1" ht="15" thickBot="1" x14ac:dyDescent="0.35">
      <c r="A37" s="195" t="s">
        <v>77</v>
      </c>
      <c r="B37" s="563"/>
      <c r="C37" s="564"/>
      <c r="D37" s="230">
        <f>D29</f>
        <v>8</v>
      </c>
      <c r="E37" s="565"/>
      <c r="F37" s="565"/>
      <c r="G37" s="565"/>
      <c r="H37" s="230">
        <f t="shared" ref="H37:J37" si="33">H29</f>
        <v>8</v>
      </c>
      <c r="I37" s="252">
        <f t="shared" si="33"/>
        <v>2</v>
      </c>
      <c r="J37" s="230">
        <f t="shared" si="33"/>
        <v>6</v>
      </c>
      <c r="K37" s="566">
        <f t="shared" ref="K37:U37" si="34">K29</f>
        <v>2</v>
      </c>
      <c r="L37" s="230">
        <f t="shared" ref="L37:N37" si="35">L29</f>
        <v>2</v>
      </c>
      <c r="M37" s="252">
        <f t="shared" si="35"/>
        <v>3</v>
      </c>
      <c r="N37" s="198">
        <f t="shared" si="35"/>
        <v>1</v>
      </c>
      <c r="O37" s="198"/>
      <c r="P37" s="199">
        <f t="shared" ref="P37" si="36">P29</f>
        <v>3</v>
      </c>
      <c r="Q37" s="252">
        <f t="shared" si="34"/>
        <v>1</v>
      </c>
      <c r="R37" s="567"/>
      <c r="S37" s="230">
        <f t="shared" ref="S37" si="37">S29</f>
        <v>0</v>
      </c>
      <c r="T37" s="230">
        <f t="shared" si="34"/>
        <v>0</v>
      </c>
      <c r="U37" s="565">
        <f t="shared" si="34"/>
        <v>0</v>
      </c>
      <c r="V37" s="321"/>
    </row>
    <row r="38" spans="1:22" s="149" customFormat="1" ht="15" thickBot="1" x14ac:dyDescent="0.35">
      <c r="A38" s="195" t="s">
        <v>83</v>
      </c>
      <c r="B38" s="196">
        <v>100000</v>
      </c>
      <c r="C38" s="197" t="s">
        <v>83</v>
      </c>
      <c r="D38" s="198">
        <v>196</v>
      </c>
      <c r="E38" s="575">
        <v>7</v>
      </c>
      <c r="F38" s="575">
        <v>17</v>
      </c>
      <c r="G38" s="575">
        <v>19</v>
      </c>
      <c r="H38" s="574">
        <v>97</v>
      </c>
      <c r="I38" s="576">
        <v>77</v>
      </c>
      <c r="J38" s="574">
        <v>0</v>
      </c>
      <c r="K38" s="577">
        <v>25</v>
      </c>
      <c r="L38" s="574">
        <v>22</v>
      </c>
      <c r="M38" s="576">
        <v>66</v>
      </c>
      <c r="N38" s="574">
        <v>12</v>
      </c>
      <c r="O38" s="574"/>
      <c r="P38" s="576">
        <v>37</v>
      </c>
      <c r="Q38" s="576">
        <v>12</v>
      </c>
      <c r="R38" s="576"/>
      <c r="S38" s="574">
        <v>36</v>
      </c>
      <c r="T38" s="574"/>
      <c r="U38" s="575"/>
      <c r="V38" s="321"/>
    </row>
    <row r="39" spans="1:22" s="570" customFormat="1" x14ac:dyDescent="0.3">
      <c r="A39" s="568"/>
      <c r="B39" s="586" t="s">
        <v>97</v>
      </c>
      <c r="C39" s="587"/>
      <c r="D39" s="231">
        <f>D35+D38</f>
        <v>501</v>
      </c>
      <c r="E39" s="231"/>
      <c r="F39" s="231"/>
      <c r="G39" s="231"/>
      <c r="H39" s="231">
        <f t="shared" ref="H39:J39" si="38">H35+H38</f>
        <v>97</v>
      </c>
      <c r="I39" s="231">
        <f t="shared" si="38"/>
        <v>202</v>
      </c>
      <c r="J39" s="231">
        <f t="shared" si="38"/>
        <v>0</v>
      </c>
      <c r="K39" s="231">
        <f t="shared" ref="K39:U39" si="39">K35+K38</f>
        <v>68</v>
      </c>
      <c r="L39" s="231">
        <f t="shared" ref="L39:P39" si="40">L35+L38</f>
        <v>75</v>
      </c>
      <c r="M39" s="231">
        <f t="shared" si="40"/>
        <v>175</v>
      </c>
      <c r="N39" s="231">
        <f t="shared" si="40"/>
        <v>60</v>
      </c>
      <c r="O39" s="231">
        <f t="shared" si="40"/>
        <v>0</v>
      </c>
      <c r="P39" s="231">
        <f t="shared" si="40"/>
        <v>90</v>
      </c>
      <c r="Q39" s="231">
        <f t="shared" si="39"/>
        <v>60</v>
      </c>
      <c r="R39" s="231">
        <f t="shared" si="39"/>
        <v>0</v>
      </c>
      <c r="S39" s="231">
        <f t="shared" ref="S39" si="41">S35+S38</f>
        <v>96</v>
      </c>
      <c r="T39" s="231">
        <f t="shared" si="39"/>
        <v>1</v>
      </c>
      <c r="U39" s="569">
        <f t="shared" si="39"/>
        <v>1</v>
      </c>
      <c r="V39" s="551"/>
    </row>
    <row r="40" spans="1:22" s="573" customFormat="1" x14ac:dyDescent="0.3">
      <c r="A40" s="232"/>
      <c r="B40" s="585" t="s">
        <v>96</v>
      </c>
      <c r="C40" s="585"/>
      <c r="D40" s="232">
        <f>D36+D38</f>
        <v>1431</v>
      </c>
      <c r="E40" s="232"/>
      <c r="F40" s="232"/>
      <c r="G40" s="232"/>
      <c r="H40" s="232">
        <f t="shared" ref="H40:J40" si="42">H36+H38</f>
        <v>1020</v>
      </c>
      <c r="I40" s="232">
        <f t="shared" si="42"/>
        <v>694</v>
      </c>
      <c r="J40" s="232">
        <f t="shared" si="42"/>
        <v>431</v>
      </c>
      <c r="K40" s="232">
        <f t="shared" ref="K40:U40" si="43">K36+K38</f>
        <v>208</v>
      </c>
      <c r="L40" s="232">
        <f t="shared" ref="L40:P40" si="44">L36+L38</f>
        <v>285</v>
      </c>
      <c r="M40" s="232">
        <f t="shared" si="44"/>
        <v>573</v>
      </c>
      <c r="N40" s="232">
        <f t="shared" si="44"/>
        <v>215</v>
      </c>
      <c r="O40" s="232">
        <f t="shared" si="44"/>
        <v>3</v>
      </c>
      <c r="P40" s="232">
        <f t="shared" si="44"/>
        <v>256</v>
      </c>
      <c r="Q40" s="232">
        <f t="shared" si="43"/>
        <v>215</v>
      </c>
      <c r="R40" s="232">
        <f t="shared" si="43"/>
        <v>0</v>
      </c>
      <c r="S40" s="232">
        <f t="shared" ref="S40" si="45">S36+S38</f>
        <v>299</v>
      </c>
      <c r="T40" s="232">
        <f t="shared" si="43"/>
        <v>12</v>
      </c>
      <c r="U40" s="571">
        <f t="shared" si="43"/>
        <v>1</v>
      </c>
      <c r="V40" s="572"/>
    </row>
  </sheetData>
  <mergeCells count="22">
    <mergeCell ref="V2:V4"/>
    <mergeCell ref="A5:A9"/>
    <mergeCell ref="A2:A4"/>
    <mergeCell ref="B2:B4"/>
    <mergeCell ref="C2:C4"/>
    <mergeCell ref="D2:D4"/>
    <mergeCell ref="U2:U4"/>
    <mergeCell ref="T2:T4"/>
    <mergeCell ref="Q2:R2"/>
    <mergeCell ref="N2:P2"/>
    <mergeCell ref="B40:C40"/>
    <mergeCell ref="B39:C39"/>
    <mergeCell ref="A27:A30"/>
    <mergeCell ref="A31:A34"/>
    <mergeCell ref="Q1:U1"/>
    <mergeCell ref="A10:A13"/>
    <mergeCell ref="A15:A17"/>
    <mergeCell ref="A18:A21"/>
    <mergeCell ref="A22:A25"/>
    <mergeCell ref="B1:K1"/>
    <mergeCell ref="E2:G2"/>
    <mergeCell ref="K2:L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9"/>
  <sheetViews>
    <sheetView zoomScale="85" zoomScaleNormal="85" zoomScaleSheetLayoutView="93" workbookViewId="0">
      <pane xSplit="1" ySplit="3" topLeftCell="B93" activePane="bottomRight" state="frozen"/>
      <selection pane="topRight" activeCell="B1" sqref="B1"/>
      <selection pane="bottomLeft" activeCell="A4" sqref="A4"/>
      <selection pane="bottomRight" activeCell="N104" sqref="N104"/>
    </sheetView>
  </sheetViews>
  <sheetFormatPr defaultRowHeight="13.8" x14ac:dyDescent="0.3"/>
  <cols>
    <col min="1" max="1" width="9.33203125" style="1" customWidth="1"/>
    <col min="2" max="2" width="28.6640625" style="1" customWidth="1"/>
    <col min="3" max="3" width="9.33203125" style="2" customWidth="1"/>
    <col min="4" max="4" width="17.33203125" style="2" bestFit="1" customWidth="1"/>
    <col min="5" max="5" width="25.88671875" style="2" customWidth="1"/>
    <col min="6" max="6" width="15.6640625" style="371" customWidth="1"/>
    <col min="7" max="7" width="9.5546875" style="1" hidden="1" customWidth="1"/>
    <col min="8" max="8" width="9.88671875" style="365" customWidth="1"/>
    <col min="9" max="9" width="3.5546875" style="14" bestFit="1" customWidth="1"/>
    <col min="10" max="10" width="3.88671875" style="365" customWidth="1"/>
    <col min="11" max="11" width="3.5546875" style="76" bestFit="1" customWidth="1"/>
    <col min="12" max="12" width="3.33203125" style="365" bestFit="1" customWidth="1"/>
    <col min="13" max="13" width="9" style="14" bestFit="1" customWidth="1"/>
    <col min="14" max="14" width="22.21875" style="224" bestFit="1" customWidth="1"/>
    <col min="15" max="15" width="18" style="224" customWidth="1"/>
    <col min="16" max="16" width="11.6640625" style="15" hidden="1" customWidth="1"/>
    <col min="17" max="17" width="13.5546875" style="15" customWidth="1"/>
    <col min="18" max="18" width="38.44140625" style="2" customWidth="1"/>
    <col min="19" max="248" width="9.109375" style="2"/>
    <col min="249" max="249" width="10.6640625" style="2" bestFit="1" customWidth="1"/>
    <col min="250" max="250" width="20" style="2" customWidth="1"/>
    <col min="251" max="251" width="6.109375" style="2" customWidth="1"/>
    <col min="252" max="252" width="8.109375" style="2" bestFit="1" customWidth="1"/>
    <col min="253" max="253" width="22" style="2" bestFit="1" customWidth="1"/>
    <col min="254" max="254" width="24.5546875" style="2" bestFit="1" customWidth="1"/>
    <col min="255" max="255" width="13.5546875" style="2" bestFit="1" customWidth="1"/>
    <col min="256" max="256" width="9.109375" style="2" customWidth="1"/>
    <col min="257" max="257" width="2" style="2" bestFit="1" customWidth="1"/>
    <col min="258" max="258" width="19" style="2" bestFit="1" customWidth="1"/>
    <col min="259" max="259" width="2" style="2" bestFit="1" customWidth="1"/>
    <col min="260" max="260" width="16.5546875" style="2" customWidth="1"/>
    <col min="261" max="261" width="0" style="2" hidden="1" customWidth="1"/>
    <col min="262" max="504" width="9.109375" style="2"/>
    <col min="505" max="505" width="10.6640625" style="2" bestFit="1" customWidth="1"/>
    <col min="506" max="506" width="20" style="2" customWidth="1"/>
    <col min="507" max="507" width="6.109375" style="2" customWidth="1"/>
    <col min="508" max="508" width="8.109375" style="2" bestFit="1" customWidth="1"/>
    <col min="509" max="509" width="22" style="2" bestFit="1" customWidth="1"/>
    <col min="510" max="510" width="24.5546875" style="2" bestFit="1" customWidth="1"/>
    <col min="511" max="511" width="13.5546875" style="2" bestFit="1" customWidth="1"/>
    <col min="512" max="512" width="9.109375" style="2" customWidth="1"/>
    <col min="513" max="513" width="2" style="2" bestFit="1" customWidth="1"/>
    <col min="514" max="514" width="19" style="2" bestFit="1" customWidth="1"/>
    <col min="515" max="515" width="2" style="2" bestFit="1" customWidth="1"/>
    <col min="516" max="516" width="16.5546875" style="2" customWidth="1"/>
    <col min="517" max="517" width="0" style="2" hidden="1" customWidth="1"/>
    <col min="518" max="760" width="9.109375" style="2"/>
    <col min="761" max="761" width="10.6640625" style="2" bestFit="1" customWidth="1"/>
    <col min="762" max="762" width="20" style="2" customWidth="1"/>
    <col min="763" max="763" width="6.109375" style="2" customWidth="1"/>
    <col min="764" max="764" width="8.109375" style="2" bestFit="1" customWidth="1"/>
    <col min="765" max="765" width="22" style="2" bestFit="1" customWidth="1"/>
    <col min="766" max="766" width="24.5546875" style="2" bestFit="1" customWidth="1"/>
    <col min="767" max="767" width="13.5546875" style="2" bestFit="1" customWidth="1"/>
    <col min="768" max="768" width="9.109375" style="2" customWidth="1"/>
    <col min="769" max="769" width="2" style="2" bestFit="1" customWidth="1"/>
    <col min="770" max="770" width="19" style="2" bestFit="1" customWidth="1"/>
    <col min="771" max="771" width="2" style="2" bestFit="1" customWidth="1"/>
    <col min="772" max="772" width="16.5546875" style="2" customWidth="1"/>
    <col min="773" max="773" width="0" style="2" hidden="1" customWidth="1"/>
    <col min="774" max="1016" width="9.109375" style="2"/>
    <col min="1017" max="1017" width="10.6640625" style="2" bestFit="1" customWidth="1"/>
    <col min="1018" max="1018" width="20" style="2" customWidth="1"/>
    <col min="1019" max="1019" width="6.109375" style="2" customWidth="1"/>
    <col min="1020" max="1020" width="8.109375" style="2" bestFit="1" customWidth="1"/>
    <col min="1021" max="1021" width="22" style="2" bestFit="1" customWidth="1"/>
    <col min="1022" max="1022" width="24.5546875" style="2" bestFit="1" customWidth="1"/>
    <col min="1023" max="1023" width="13.5546875" style="2" bestFit="1" customWidth="1"/>
    <col min="1024" max="1024" width="9.109375" style="2" customWidth="1"/>
    <col min="1025" max="1025" width="2" style="2" bestFit="1" customWidth="1"/>
    <col min="1026" max="1026" width="19" style="2" bestFit="1" customWidth="1"/>
    <col min="1027" max="1027" width="2" style="2" bestFit="1" customWidth="1"/>
    <col min="1028" max="1028" width="16.5546875" style="2" customWidth="1"/>
    <col min="1029" max="1029" width="0" style="2" hidden="1" customWidth="1"/>
    <col min="1030" max="1272" width="9.109375" style="2"/>
    <col min="1273" max="1273" width="10.6640625" style="2" bestFit="1" customWidth="1"/>
    <col min="1274" max="1274" width="20" style="2" customWidth="1"/>
    <col min="1275" max="1275" width="6.109375" style="2" customWidth="1"/>
    <col min="1276" max="1276" width="8.109375" style="2" bestFit="1" customWidth="1"/>
    <col min="1277" max="1277" width="22" style="2" bestFit="1" customWidth="1"/>
    <col min="1278" max="1278" width="24.5546875" style="2" bestFit="1" customWidth="1"/>
    <col min="1279" max="1279" width="13.5546875" style="2" bestFit="1" customWidth="1"/>
    <col min="1280" max="1280" width="9.109375" style="2" customWidth="1"/>
    <col min="1281" max="1281" width="2" style="2" bestFit="1" customWidth="1"/>
    <col min="1282" max="1282" width="19" style="2" bestFit="1" customWidth="1"/>
    <col min="1283" max="1283" width="2" style="2" bestFit="1" customWidth="1"/>
    <col min="1284" max="1284" width="16.5546875" style="2" customWidth="1"/>
    <col min="1285" max="1285" width="0" style="2" hidden="1" customWidth="1"/>
    <col min="1286" max="1528" width="9.109375" style="2"/>
    <col min="1529" max="1529" width="10.6640625" style="2" bestFit="1" customWidth="1"/>
    <col min="1530" max="1530" width="20" style="2" customWidth="1"/>
    <col min="1531" max="1531" width="6.109375" style="2" customWidth="1"/>
    <col min="1532" max="1532" width="8.109375" style="2" bestFit="1" customWidth="1"/>
    <col min="1533" max="1533" width="22" style="2" bestFit="1" customWidth="1"/>
    <col min="1534" max="1534" width="24.5546875" style="2" bestFit="1" customWidth="1"/>
    <col min="1535" max="1535" width="13.5546875" style="2" bestFit="1" customWidth="1"/>
    <col min="1536" max="1536" width="9.109375" style="2" customWidth="1"/>
    <col min="1537" max="1537" width="2" style="2" bestFit="1" customWidth="1"/>
    <col min="1538" max="1538" width="19" style="2" bestFit="1" customWidth="1"/>
    <col min="1539" max="1539" width="2" style="2" bestFit="1" customWidth="1"/>
    <col min="1540" max="1540" width="16.5546875" style="2" customWidth="1"/>
    <col min="1541" max="1541" width="0" style="2" hidden="1" customWidth="1"/>
    <col min="1542" max="1784" width="9.109375" style="2"/>
    <col min="1785" max="1785" width="10.6640625" style="2" bestFit="1" customWidth="1"/>
    <col min="1786" max="1786" width="20" style="2" customWidth="1"/>
    <col min="1787" max="1787" width="6.109375" style="2" customWidth="1"/>
    <col min="1788" max="1788" width="8.109375" style="2" bestFit="1" customWidth="1"/>
    <col min="1789" max="1789" width="22" style="2" bestFit="1" customWidth="1"/>
    <col min="1790" max="1790" width="24.5546875" style="2" bestFit="1" customWidth="1"/>
    <col min="1791" max="1791" width="13.5546875" style="2" bestFit="1" customWidth="1"/>
    <col min="1792" max="1792" width="9.109375" style="2" customWidth="1"/>
    <col min="1793" max="1793" width="2" style="2" bestFit="1" customWidth="1"/>
    <col min="1794" max="1794" width="19" style="2" bestFit="1" customWidth="1"/>
    <col min="1795" max="1795" width="2" style="2" bestFit="1" customWidth="1"/>
    <col min="1796" max="1796" width="16.5546875" style="2" customWidth="1"/>
    <col min="1797" max="1797" width="0" style="2" hidden="1" customWidth="1"/>
    <col min="1798" max="2040" width="9.109375" style="2"/>
    <col min="2041" max="2041" width="10.6640625" style="2" bestFit="1" customWidth="1"/>
    <col min="2042" max="2042" width="20" style="2" customWidth="1"/>
    <col min="2043" max="2043" width="6.109375" style="2" customWidth="1"/>
    <col min="2044" max="2044" width="8.109375" style="2" bestFit="1" customWidth="1"/>
    <col min="2045" max="2045" width="22" style="2" bestFit="1" customWidth="1"/>
    <col min="2046" max="2046" width="24.5546875" style="2" bestFit="1" customWidth="1"/>
    <col min="2047" max="2047" width="13.5546875" style="2" bestFit="1" customWidth="1"/>
    <col min="2048" max="2048" width="9.109375" style="2" customWidth="1"/>
    <col min="2049" max="2049" width="2" style="2" bestFit="1" customWidth="1"/>
    <col min="2050" max="2050" width="19" style="2" bestFit="1" customWidth="1"/>
    <col min="2051" max="2051" width="2" style="2" bestFit="1" customWidth="1"/>
    <col min="2052" max="2052" width="16.5546875" style="2" customWidth="1"/>
    <col min="2053" max="2053" width="0" style="2" hidden="1" customWidth="1"/>
    <col min="2054" max="2296" width="9.109375" style="2"/>
    <col min="2297" max="2297" width="10.6640625" style="2" bestFit="1" customWidth="1"/>
    <col min="2298" max="2298" width="20" style="2" customWidth="1"/>
    <col min="2299" max="2299" width="6.109375" style="2" customWidth="1"/>
    <col min="2300" max="2300" width="8.109375" style="2" bestFit="1" customWidth="1"/>
    <col min="2301" max="2301" width="22" style="2" bestFit="1" customWidth="1"/>
    <col min="2302" max="2302" width="24.5546875" style="2" bestFit="1" customWidth="1"/>
    <col min="2303" max="2303" width="13.5546875" style="2" bestFit="1" customWidth="1"/>
    <col min="2304" max="2304" width="9.109375" style="2" customWidth="1"/>
    <col min="2305" max="2305" width="2" style="2" bestFit="1" customWidth="1"/>
    <col min="2306" max="2306" width="19" style="2" bestFit="1" customWidth="1"/>
    <col min="2307" max="2307" width="2" style="2" bestFit="1" customWidth="1"/>
    <col min="2308" max="2308" width="16.5546875" style="2" customWidth="1"/>
    <col min="2309" max="2309" width="0" style="2" hidden="1" customWidth="1"/>
    <col min="2310" max="2552" width="9.109375" style="2"/>
    <col min="2553" max="2553" width="10.6640625" style="2" bestFit="1" customWidth="1"/>
    <col min="2554" max="2554" width="20" style="2" customWidth="1"/>
    <col min="2555" max="2555" width="6.109375" style="2" customWidth="1"/>
    <col min="2556" max="2556" width="8.109375" style="2" bestFit="1" customWidth="1"/>
    <col min="2557" max="2557" width="22" style="2" bestFit="1" customWidth="1"/>
    <col min="2558" max="2558" width="24.5546875" style="2" bestFit="1" customWidth="1"/>
    <col min="2559" max="2559" width="13.5546875" style="2" bestFit="1" customWidth="1"/>
    <col min="2560" max="2560" width="9.109375" style="2" customWidth="1"/>
    <col min="2561" max="2561" width="2" style="2" bestFit="1" customWidth="1"/>
    <col min="2562" max="2562" width="19" style="2" bestFit="1" customWidth="1"/>
    <col min="2563" max="2563" width="2" style="2" bestFit="1" customWidth="1"/>
    <col min="2564" max="2564" width="16.5546875" style="2" customWidth="1"/>
    <col min="2565" max="2565" width="0" style="2" hidden="1" customWidth="1"/>
    <col min="2566" max="2808" width="9.109375" style="2"/>
    <col min="2809" max="2809" width="10.6640625" style="2" bestFit="1" customWidth="1"/>
    <col min="2810" max="2810" width="20" style="2" customWidth="1"/>
    <col min="2811" max="2811" width="6.109375" style="2" customWidth="1"/>
    <col min="2812" max="2812" width="8.109375" style="2" bestFit="1" customWidth="1"/>
    <col min="2813" max="2813" width="22" style="2" bestFit="1" customWidth="1"/>
    <col min="2814" max="2814" width="24.5546875" style="2" bestFit="1" customWidth="1"/>
    <col min="2815" max="2815" width="13.5546875" style="2" bestFit="1" customWidth="1"/>
    <col min="2816" max="2816" width="9.109375" style="2" customWidth="1"/>
    <col min="2817" max="2817" width="2" style="2" bestFit="1" customWidth="1"/>
    <col min="2818" max="2818" width="19" style="2" bestFit="1" customWidth="1"/>
    <col min="2819" max="2819" width="2" style="2" bestFit="1" customWidth="1"/>
    <col min="2820" max="2820" width="16.5546875" style="2" customWidth="1"/>
    <col min="2821" max="2821" width="0" style="2" hidden="1" customWidth="1"/>
    <col min="2822" max="3064" width="9.109375" style="2"/>
    <col min="3065" max="3065" width="10.6640625" style="2" bestFit="1" customWidth="1"/>
    <col min="3066" max="3066" width="20" style="2" customWidth="1"/>
    <col min="3067" max="3067" width="6.109375" style="2" customWidth="1"/>
    <col min="3068" max="3068" width="8.109375" style="2" bestFit="1" customWidth="1"/>
    <col min="3069" max="3069" width="22" style="2" bestFit="1" customWidth="1"/>
    <col min="3070" max="3070" width="24.5546875" style="2" bestFit="1" customWidth="1"/>
    <col min="3071" max="3071" width="13.5546875" style="2" bestFit="1" customWidth="1"/>
    <col min="3072" max="3072" width="9.109375" style="2" customWidth="1"/>
    <col min="3073" max="3073" width="2" style="2" bestFit="1" customWidth="1"/>
    <col min="3074" max="3074" width="19" style="2" bestFit="1" customWidth="1"/>
    <col min="3075" max="3075" width="2" style="2" bestFit="1" customWidth="1"/>
    <col min="3076" max="3076" width="16.5546875" style="2" customWidth="1"/>
    <col min="3077" max="3077" width="0" style="2" hidden="1" customWidth="1"/>
    <col min="3078" max="3320" width="9.109375" style="2"/>
    <col min="3321" max="3321" width="10.6640625" style="2" bestFit="1" customWidth="1"/>
    <col min="3322" max="3322" width="20" style="2" customWidth="1"/>
    <col min="3323" max="3323" width="6.109375" style="2" customWidth="1"/>
    <col min="3324" max="3324" width="8.109375" style="2" bestFit="1" customWidth="1"/>
    <col min="3325" max="3325" width="22" style="2" bestFit="1" customWidth="1"/>
    <col min="3326" max="3326" width="24.5546875" style="2" bestFit="1" customWidth="1"/>
    <col min="3327" max="3327" width="13.5546875" style="2" bestFit="1" customWidth="1"/>
    <col min="3328" max="3328" width="9.109375" style="2" customWidth="1"/>
    <col min="3329" max="3329" width="2" style="2" bestFit="1" customWidth="1"/>
    <col min="3330" max="3330" width="19" style="2" bestFit="1" customWidth="1"/>
    <col min="3331" max="3331" width="2" style="2" bestFit="1" customWidth="1"/>
    <col min="3332" max="3332" width="16.5546875" style="2" customWidth="1"/>
    <col min="3333" max="3333" width="0" style="2" hidden="1" customWidth="1"/>
    <col min="3334" max="3576" width="9.109375" style="2"/>
    <col min="3577" max="3577" width="10.6640625" style="2" bestFit="1" customWidth="1"/>
    <col min="3578" max="3578" width="20" style="2" customWidth="1"/>
    <col min="3579" max="3579" width="6.109375" style="2" customWidth="1"/>
    <col min="3580" max="3580" width="8.109375" style="2" bestFit="1" customWidth="1"/>
    <col min="3581" max="3581" width="22" style="2" bestFit="1" customWidth="1"/>
    <col min="3582" max="3582" width="24.5546875" style="2" bestFit="1" customWidth="1"/>
    <col min="3583" max="3583" width="13.5546875" style="2" bestFit="1" customWidth="1"/>
    <col min="3584" max="3584" width="9.109375" style="2" customWidth="1"/>
    <col min="3585" max="3585" width="2" style="2" bestFit="1" customWidth="1"/>
    <col min="3586" max="3586" width="19" style="2" bestFit="1" customWidth="1"/>
    <col min="3587" max="3587" width="2" style="2" bestFit="1" customWidth="1"/>
    <col min="3588" max="3588" width="16.5546875" style="2" customWidth="1"/>
    <col min="3589" max="3589" width="0" style="2" hidden="1" customWidth="1"/>
    <col min="3590" max="3832" width="9.109375" style="2"/>
    <col min="3833" max="3833" width="10.6640625" style="2" bestFit="1" customWidth="1"/>
    <col min="3834" max="3834" width="20" style="2" customWidth="1"/>
    <col min="3835" max="3835" width="6.109375" style="2" customWidth="1"/>
    <col min="3836" max="3836" width="8.109375" style="2" bestFit="1" customWidth="1"/>
    <col min="3837" max="3837" width="22" style="2" bestFit="1" customWidth="1"/>
    <col min="3838" max="3838" width="24.5546875" style="2" bestFit="1" customWidth="1"/>
    <col min="3839" max="3839" width="13.5546875" style="2" bestFit="1" customWidth="1"/>
    <col min="3840" max="3840" width="9.109375" style="2" customWidth="1"/>
    <col min="3841" max="3841" width="2" style="2" bestFit="1" customWidth="1"/>
    <col min="3842" max="3842" width="19" style="2" bestFit="1" customWidth="1"/>
    <col min="3843" max="3843" width="2" style="2" bestFit="1" customWidth="1"/>
    <col min="3844" max="3844" width="16.5546875" style="2" customWidth="1"/>
    <col min="3845" max="3845" width="0" style="2" hidden="1" customWidth="1"/>
    <col min="3846" max="4088" width="9.109375" style="2"/>
    <col min="4089" max="4089" width="10.6640625" style="2" bestFit="1" customWidth="1"/>
    <col min="4090" max="4090" width="20" style="2" customWidth="1"/>
    <col min="4091" max="4091" width="6.109375" style="2" customWidth="1"/>
    <col min="4092" max="4092" width="8.109375" style="2" bestFit="1" customWidth="1"/>
    <col min="4093" max="4093" width="22" style="2" bestFit="1" customWidth="1"/>
    <col min="4094" max="4094" width="24.5546875" style="2" bestFit="1" customWidth="1"/>
    <col min="4095" max="4095" width="13.5546875" style="2" bestFit="1" customWidth="1"/>
    <col min="4096" max="4096" width="9.109375" style="2" customWidth="1"/>
    <col min="4097" max="4097" width="2" style="2" bestFit="1" customWidth="1"/>
    <col min="4098" max="4098" width="19" style="2" bestFit="1" customWidth="1"/>
    <col min="4099" max="4099" width="2" style="2" bestFit="1" customWidth="1"/>
    <col min="4100" max="4100" width="16.5546875" style="2" customWidth="1"/>
    <col min="4101" max="4101" width="0" style="2" hidden="1" customWidth="1"/>
    <col min="4102" max="4344" width="9.109375" style="2"/>
    <col min="4345" max="4345" width="10.6640625" style="2" bestFit="1" customWidth="1"/>
    <col min="4346" max="4346" width="20" style="2" customWidth="1"/>
    <col min="4347" max="4347" width="6.109375" style="2" customWidth="1"/>
    <col min="4348" max="4348" width="8.109375" style="2" bestFit="1" customWidth="1"/>
    <col min="4349" max="4349" width="22" style="2" bestFit="1" customWidth="1"/>
    <col min="4350" max="4350" width="24.5546875" style="2" bestFit="1" customWidth="1"/>
    <col min="4351" max="4351" width="13.5546875" style="2" bestFit="1" customWidth="1"/>
    <col min="4352" max="4352" width="9.109375" style="2" customWidth="1"/>
    <col min="4353" max="4353" width="2" style="2" bestFit="1" customWidth="1"/>
    <col min="4354" max="4354" width="19" style="2" bestFit="1" customWidth="1"/>
    <col min="4355" max="4355" width="2" style="2" bestFit="1" customWidth="1"/>
    <col min="4356" max="4356" width="16.5546875" style="2" customWidth="1"/>
    <col min="4357" max="4357" width="0" style="2" hidden="1" customWidth="1"/>
    <col min="4358" max="4600" width="9.109375" style="2"/>
    <col min="4601" max="4601" width="10.6640625" style="2" bestFit="1" customWidth="1"/>
    <col min="4602" max="4602" width="20" style="2" customWidth="1"/>
    <col min="4603" max="4603" width="6.109375" style="2" customWidth="1"/>
    <col min="4604" max="4604" width="8.109375" style="2" bestFit="1" customWidth="1"/>
    <col min="4605" max="4605" width="22" style="2" bestFit="1" customWidth="1"/>
    <col min="4606" max="4606" width="24.5546875" style="2" bestFit="1" customWidth="1"/>
    <col min="4607" max="4607" width="13.5546875" style="2" bestFit="1" customWidth="1"/>
    <col min="4608" max="4608" width="9.109375" style="2" customWidth="1"/>
    <col min="4609" max="4609" width="2" style="2" bestFit="1" customWidth="1"/>
    <col min="4610" max="4610" width="19" style="2" bestFit="1" customWidth="1"/>
    <col min="4611" max="4611" width="2" style="2" bestFit="1" customWidth="1"/>
    <col min="4612" max="4612" width="16.5546875" style="2" customWidth="1"/>
    <col min="4613" max="4613" width="0" style="2" hidden="1" customWidth="1"/>
    <col min="4614" max="4856" width="9.109375" style="2"/>
    <col min="4857" max="4857" width="10.6640625" style="2" bestFit="1" customWidth="1"/>
    <col min="4858" max="4858" width="20" style="2" customWidth="1"/>
    <col min="4859" max="4859" width="6.109375" style="2" customWidth="1"/>
    <col min="4860" max="4860" width="8.109375" style="2" bestFit="1" customWidth="1"/>
    <col min="4861" max="4861" width="22" style="2" bestFit="1" customWidth="1"/>
    <col min="4862" max="4862" width="24.5546875" style="2" bestFit="1" customWidth="1"/>
    <col min="4863" max="4863" width="13.5546875" style="2" bestFit="1" customWidth="1"/>
    <col min="4864" max="4864" width="9.109375" style="2" customWidth="1"/>
    <col min="4865" max="4865" width="2" style="2" bestFit="1" customWidth="1"/>
    <col min="4866" max="4866" width="19" style="2" bestFit="1" customWidth="1"/>
    <col min="4867" max="4867" width="2" style="2" bestFit="1" customWidth="1"/>
    <col min="4868" max="4868" width="16.5546875" style="2" customWidth="1"/>
    <col min="4869" max="4869" width="0" style="2" hidden="1" customWidth="1"/>
    <col min="4870" max="5112" width="9.109375" style="2"/>
    <col min="5113" max="5113" width="10.6640625" style="2" bestFit="1" customWidth="1"/>
    <col min="5114" max="5114" width="20" style="2" customWidth="1"/>
    <col min="5115" max="5115" width="6.109375" style="2" customWidth="1"/>
    <col min="5116" max="5116" width="8.109375" style="2" bestFit="1" customWidth="1"/>
    <col min="5117" max="5117" width="22" style="2" bestFit="1" customWidth="1"/>
    <col min="5118" max="5118" width="24.5546875" style="2" bestFit="1" customWidth="1"/>
    <col min="5119" max="5119" width="13.5546875" style="2" bestFit="1" customWidth="1"/>
    <col min="5120" max="5120" width="9.109375" style="2" customWidth="1"/>
    <col min="5121" max="5121" width="2" style="2" bestFit="1" customWidth="1"/>
    <col min="5122" max="5122" width="19" style="2" bestFit="1" customWidth="1"/>
    <col min="5123" max="5123" width="2" style="2" bestFit="1" customWidth="1"/>
    <col min="5124" max="5124" width="16.5546875" style="2" customWidth="1"/>
    <col min="5125" max="5125" width="0" style="2" hidden="1" customWidth="1"/>
    <col min="5126" max="5368" width="9.109375" style="2"/>
    <col min="5369" max="5369" width="10.6640625" style="2" bestFit="1" customWidth="1"/>
    <col min="5370" max="5370" width="20" style="2" customWidth="1"/>
    <col min="5371" max="5371" width="6.109375" style="2" customWidth="1"/>
    <col min="5372" max="5372" width="8.109375" style="2" bestFit="1" customWidth="1"/>
    <col min="5373" max="5373" width="22" style="2" bestFit="1" customWidth="1"/>
    <col min="5374" max="5374" width="24.5546875" style="2" bestFit="1" customWidth="1"/>
    <col min="5375" max="5375" width="13.5546875" style="2" bestFit="1" customWidth="1"/>
    <col min="5376" max="5376" width="9.109375" style="2" customWidth="1"/>
    <col min="5377" max="5377" width="2" style="2" bestFit="1" customWidth="1"/>
    <col min="5378" max="5378" width="19" style="2" bestFit="1" customWidth="1"/>
    <col min="5379" max="5379" width="2" style="2" bestFit="1" customWidth="1"/>
    <col min="5380" max="5380" width="16.5546875" style="2" customWidth="1"/>
    <col min="5381" max="5381" width="0" style="2" hidden="1" customWidth="1"/>
    <col min="5382" max="5624" width="9.109375" style="2"/>
    <col min="5625" max="5625" width="10.6640625" style="2" bestFit="1" customWidth="1"/>
    <col min="5626" max="5626" width="20" style="2" customWidth="1"/>
    <col min="5627" max="5627" width="6.109375" style="2" customWidth="1"/>
    <col min="5628" max="5628" width="8.109375" style="2" bestFit="1" customWidth="1"/>
    <col min="5629" max="5629" width="22" style="2" bestFit="1" customWidth="1"/>
    <col min="5630" max="5630" width="24.5546875" style="2" bestFit="1" customWidth="1"/>
    <col min="5631" max="5631" width="13.5546875" style="2" bestFit="1" customWidth="1"/>
    <col min="5632" max="5632" width="9.109375" style="2" customWidth="1"/>
    <col min="5633" max="5633" width="2" style="2" bestFit="1" customWidth="1"/>
    <col min="5634" max="5634" width="19" style="2" bestFit="1" customWidth="1"/>
    <col min="5635" max="5635" width="2" style="2" bestFit="1" customWidth="1"/>
    <col min="5636" max="5636" width="16.5546875" style="2" customWidth="1"/>
    <col min="5637" max="5637" width="0" style="2" hidden="1" customWidth="1"/>
    <col min="5638" max="5880" width="9.109375" style="2"/>
    <col min="5881" max="5881" width="10.6640625" style="2" bestFit="1" customWidth="1"/>
    <col min="5882" max="5882" width="20" style="2" customWidth="1"/>
    <col min="5883" max="5883" width="6.109375" style="2" customWidth="1"/>
    <col min="5884" max="5884" width="8.109375" style="2" bestFit="1" customWidth="1"/>
    <col min="5885" max="5885" width="22" style="2" bestFit="1" customWidth="1"/>
    <col min="5886" max="5886" width="24.5546875" style="2" bestFit="1" customWidth="1"/>
    <col min="5887" max="5887" width="13.5546875" style="2" bestFit="1" customWidth="1"/>
    <col min="5888" max="5888" width="9.109375" style="2" customWidth="1"/>
    <col min="5889" max="5889" width="2" style="2" bestFit="1" customWidth="1"/>
    <col min="5890" max="5890" width="19" style="2" bestFit="1" customWidth="1"/>
    <col min="5891" max="5891" width="2" style="2" bestFit="1" customWidth="1"/>
    <col min="5892" max="5892" width="16.5546875" style="2" customWidth="1"/>
    <col min="5893" max="5893" width="0" style="2" hidden="1" customWidth="1"/>
    <col min="5894" max="6136" width="9.109375" style="2"/>
    <col min="6137" max="6137" width="10.6640625" style="2" bestFit="1" customWidth="1"/>
    <col min="6138" max="6138" width="20" style="2" customWidth="1"/>
    <col min="6139" max="6139" width="6.109375" style="2" customWidth="1"/>
    <col min="6140" max="6140" width="8.109375" style="2" bestFit="1" customWidth="1"/>
    <col min="6141" max="6141" width="22" style="2" bestFit="1" customWidth="1"/>
    <col min="6142" max="6142" width="24.5546875" style="2" bestFit="1" customWidth="1"/>
    <col min="6143" max="6143" width="13.5546875" style="2" bestFit="1" customWidth="1"/>
    <col min="6144" max="6144" width="9.109375" style="2" customWidth="1"/>
    <col min="6145" max="6145" width="2" style="2" bestFit="1" customWidth="1"/>
    <col min="6146" max="6146" width="19" style="2" bestFit="1" customWidth="1"/>
    <col min="6147" max="6147" width="2" style="2" bestFit="1" customWidth="1"/>
    <col min="6148" max="6148" width="16.5546875" style="2" customWidth="1"/>
    <col min="6149" max="6149" width="0" style="2" hidden="1" customWidth="1"/>
    <col min="6150" max="6392" width="9.109375" style="2"/>
    <col min="6393" max="6393" width="10.6640625" style="2" bestFit="1" customWidth="1"/>
    <col min="6394" max="6394" width="20" style="2" customWidth="1"/>
    <col min="6395" max="6395" width="6.109375" style="2" customWidth="1"/>
    <col min="6396" max="6396" width="8.109375" style="2" bestFit="1" customWidth="1"/>
    <col min="6397" max="6397" width="22" style="2" bestFit="1" customWidth="1"/>
    <col min="6398" max="6398" width="24.5546875" style="2" bestFit="1" customWidth="1"/>
    <col min="6399" max="6399" width="13.5546875" style="2" bestFit="1" customWidth="1"/>
    <col min="6400" max="6400" width="9.109375" style="2" customWidth="1"/>
    <col min="6401" max="6401" width="2" style="2" bestFit="1" customWidth="1"/>
    <col min="6402" max="6402" width="19" style="2" bestFit="1" customWidth="1"/>
    <col min="6403" max="6403" width="2" style="2" bestFit="1" customWidth="1"/>
    <col min="6404" max="6404" width="16.5546875" style="2" customWidth="1"/>
    <col min="6405" max="6405" width="0" style="2" hidden="1" customWidth="1"/>
    <col min="6406" max="6648" width="9.109375" style="2"/>
    <col min="6649" max="6649" width="10.6640625" style="2" bestFit="1" customWidth="1"/>
    <col min="6650" max="6650" width="20" style="2" customWidth="1"/>
    <col min="6651" max="6651" width="6.109375" style="2" customWidth="1"/>
    <col min="6652" max="6652" width="8.109375" style="2" bestFit="1" customWidth="1"/>
    <col min="6653" max="6653" width="22" style="2" bestFit="1" customWidth="1"/>
    <col min="6654" max="6654" width="24.5546875" style="2" bestFit="1" customWidth="1"/>
    <col min="6655" max="6655" width="13.5546875" style="2" bestFit="1" customWidth="1"/>
    <col min="6656" max="6656" width="9.109375" style="2" customWidth="1"/>
    <col min="6657" max="6657" width="2" style="2" bestFit="1" customWidth="1"/>
    <col min="6658" max="6658" width="19" style="2" bestFit="1" customWidth="1"/>
    <col min="6659" max="6659" width="2" style="2" bestFit="1" customWidth="1"/>
    <col min="6660" max="6660" width="16.5546875" style="2" customWidth="1"/>
    <col min="6661" max="6661" width="0" style="2" hidden="1" customWidth="1"/>
    <col min="6662" max="6904" width="9.109375" style="2"/>
    <col min="6905" max="6905" width="10.6640625" style="2" bestFit="1" customWidth="1"/>
    <col min="6906" max="6906" width="20" style="2" customWidth="1"/>
    <col min="6907" max="6907" width="6.109375" style="2" customWidth="1"/>
    <col min="6908" max="6908" width="8.109375" style="2" bestFit="1" customWidth="1"/>
    <col min="6909" max="6909" width="22" style="2" bestFit="1" customWidth="1"/>
    <col min="6910" max="6910" width="24.5546875" style="2" bestFit="1" customWidth="1"/>
    <col min="6911" max="6911" width="13.5546875" style="2" bestFit="1" customWidth="1"/>
    <col min="6912" max="6912" width="9.109375" style="2" customWidth="1"/>
    <col min="6913" max="6913" width="2" style="2" bestFit="1" customWidth="1"/>
    <col min="6914" max="6914" width="19" style="2" bestFit="1" customWidth="1"/>
    <col min="6915" max="6915" width="2" style="2" bestFit="1" customWidth="1"/>
    <col min="6916" max="6916" width="16.5546875" style="2" customWidth="1"/>
    <col min="6917" max="6917" width="0" style="2" hidden="1" customWidth="1"/>
    <col min="6918" max="7160" width="9.109375" style="2"/>
    <col min="7161" max="7161" width="10.6640625" style="2" bestFit="1" customWidth="1"/>
    <col min="7162" max="7162" width="20" style="2" customWidth="1"/>
    <col min="7163" max="7163" width="6.109375" style="2" customWidth="1"/>
    <col min="7164" max="7164" width="8.109375" style="2" bestFit="1" customWidth="1"/>
    <col min="7165" max="7165" width="22" style="2" bestFit="1" customWidth="1"/>
    <col min="7166" max="7166" width="24.5546875" style="2" bestFit="1" customWidth="1"/>
    <col min="7167" max="7167" width="13.5546875" style="2" bestFit="1" customWidth="1"/>
    <col min="7168" max="7168" width="9.109375" style="2" customWidth="1"/>
    <col min="7169" max="7169" width="2" style="2" bestFit="1" customWidth="1"/>
    <col min="7170" max="7170" width="19" style="2" bestFit="1" customWidth="1"/>
    <col min="7171" max="7171" width="2" style="2" bestFit="1" customWidth="1"/>
    <col min="7172" max="7172" width="16.5546875" style="2" customWidth="1"/>
    <col min="7173" max="7173" width="0" style="2" hidden="1" customWidth="1"/>
    <col min="7174" max="7416" width="9.109375" style="2"/>
    <col min="7417" max="7417" width="10.6640625" style="2" bestFit="1" customWidth="1"/>
    <col min="7418" max="7418" width="20" style="2" customWidth="1"/>
    <col min="7419" max="7419" width="6.109375" style="2" customWidth="1"/>
    <col min="7420" max="7420" width="8.109375" style="2" bestFit="1" customWidth="1"/>
    <col min="7421" max="7421" width="22" style="2" bestFit="1" customWidth="1"/>
    <col min="7422" max="7422" width="24.5546875" style="2" bestFit="1" customWidth="1"/>
    <col min="7423" max="7423" width="13.5546875" style="2" bestFit="1" customWidth="1"/>
    <col min="7424" max="7424" width="9.109375" style="2" customWidth="1"/>
    <col min="7425" max="7425" width="2" style="2" bestFit="1" customWidth="1"/>
    <col min="7426" max="7426" width="19" style="2" bestFit="1" customWidth="1"/>
    <col min="7427" max="7427" width="2" style="2" bestFit="1" customWidth="1"/>
    <col min="7428" max="7428" width="16.5546875" style="2" customWidth="1"/>
    <col min="7429" max="7429" width="0" style="2" hidden="1" customWidth="1"/>
    <col min="7430" max="7672" width="9.109375" style="2"/>
    <col min="7673" max="7673" width="10.6640625" style="2" bestFit="1" customWidth="1"/>
    <col min="7674" max="7674" width="20" style="2" customWidth="1"/>
    <col min="7675" max="7675" width="6.109375" style="2" customWidth="1"/>
    <col min="7676" max="7676" width="8.109375" style="2" bestFit="1" customWidth="1"/>
    <col min="7677" max="7677" width="22" style="2" bestFit="1" customWidth="1"/>
    <col min="7678" max="7678" width="24.5546875" style="2" bestFit="1" customWidth="1"/>
    <col min="7679" max="7679" width="13.5546875" style="2" bestFit="1" customWidth="1"/>
    <col min="7680" max="7680" width="9.109375" style="2" customWidth="1"/>
    <col min="7681" max="7681" width="2" style="2" bestFit="1" customWidth="1"/>
    <col min="7682" max="7682" width="19" style="2" bestFit="1" customWidth="1"/>
    <col min="7683" max="7683" width="2" style="2" bestFit="1" customWidth="1"/>
    <col min="7684" max="7684" width="16.5546875" style="2" customWidth="1"/>
    <col min="7685" max="7685" width="0" style="2" hidden="1" customWidth="1"/>
    <col min="7686" max="7928" width="9.109375" style="2"/>
    <col min="7929" max="7929" width="10.6640625" style="2" bestFit="1" customWidth="1"/>
    <col min="7930" max="7930" width="20" style="2" customWidth="1"/>
    <col min="7931" max="7931" width="6.109375" style="2" customWidth="1"/>
    <col min="7932" max="7932" width="8.109375" style="2" bestFit="1" customWidth="1"/>
    <col min="7933" max="7933" width="22" style="2" bestFit="1" customWidth="1"/>
    <col min="7934" max="7934" width="24.5546875" style="2" bestFit="1" customWidth="1"/>
    <col min="7935" max="7935" width="13.5546875" style="2" bestFit="1" customWidth="1"/>
    <col min="7936" max="7936" width="9.109375" style="2" customWidth="1"/>
    <col min="7937" max="7937" width="2" style="2" bestFit="1" customWidth="1"/>
    <col min="7938" max="7938" width="19" style="2" bestFit="1" customWidth="1"/>
    <col min="7939" max="7939" width="2" style="2" bestFit="1" customWidth="1"/>
    <col min="7940" max="7940" width="16.5546875" style="2" customWidth="1"/>
    <col min="7941" max="7941" width="0" style="2" hidden="1" customWidth="1"/>
    <col min="7942" max="8184" width="9.109375" style="2"/>
    <col min="8185" max="8185" width="10.6640625" style="2" bestFit="1" customWidth="1"/>
    <col min="8186" max="8186" width="20" style="2" customWidth="1"/>
    <col min="8187" max="8187" width="6.109375" style="2" customWidth="1"/>
    <col min="8188" max="8188" width="8.109375" style="2" bestFit="1" customWidth="1"/>
    <col min="8189" max="8189" width="22" style="2" bestFit="1" customWidth="1"/>
    <col min="8190" max="8190" width="24.5546875" style="2" bestFit="1" customWidth="1"/>
    <col min="8191" max="8191" width="13.5546875" style="2" bestFit="1" customWidth="1"/>
    <col min="8192" max="8192" width="9.109375" style="2" customWidth="1"/>
    <col min="8193" max="8193" width="2" style="2" bestFit="1" customWidth="1"/>
    <col min="8194" max="8194" width="19" style="2" bestFit="1" customWidth="1"/>
    <col min="8195" max="8195" width="2" style="2" bestFit="1" customWidth="1"/>
    <col min="8196" max="8196" width="16.5546875" style="2" customWidth="1"/>
    <col min="8197" max="8197" width="0" style="2" hidden="1" customWidth="1"/>
    <col min="8198" max="8440" width="9.109375" style="2"/>
    <col min="8441" max="8441" width="10.6640625" style="2" bestFit="1" customWidth="1"/>
    <col min="8442" max="8442" width="20" style="2" customWidth="1"/>
    <col min="8443" max="8443" width="6.109375" style="2" customWidth="1"/>
    <col min="8444" max="8444" width="8.109375" style="2" bestFit="1" customWidth="1"/>
    <col min="8445" max="8445" width="22" style="2" bestFit="1" customWidth="1"/>
    <col min="8446" max="8446" width="24.5546875" style="2" bestFit="1" customWidth="1"/>
    <col min="8447" max="8447" width="13.5546875" style="2" bestFit="1" customWidth="1"/>
    <col min="8448" max="8448" width="9.109375" style="2" customWidth="1"/>
    <col min="8449" max="8449" width="2" style="2" bestFit="1" customWidth="1"/>
    <col min="8450" max="8450" width="19" style="2" bestFit="1" customWidth="1"/>
    <col min="8451" max="8451" width="2" style="2" bestFit="1" customWidth="1"/>
    <col min="8452" max="8452" width="16.5546875" style="2" customWidth="1"/>
    <col min="8453" max="8453" width="0" style="2" hidden="1" customWidth="1"/>
    <col min="8454" max="8696" width="9.109375" style="2"/>
    <col min="8697" max="8697" width="10.6640625" style="2" bestFit="1" customWidth="1"/>
    <col min="8698" max="8698" width="20" style="2" customWidth="1"/>
    <col min="8699" max="8699" width="6.109375" style="2" customWidth="1"/>
    <col min="8700" max="8700" width="8.109375" style="2" bestFit="1" customWidth="1"/>
    <col min="8701" max="8701" width="22" style="2" bestFit="1" customWidth="1"/>
    <col min="8702" max="8702" width="24.5546875" style="2" bestFit="1" customWidth="1"/>
    <col min="8703" max="8703" width="13.5546875" style="2" bestFit="1" customWidth="1"/>
    <col min="8704" max="8704" width="9.109375" style="2" customWidth="1"/>
    <col min="8705" max="8705" width="2" style="2" bestFit="1" customWidth="1"/>
    <col min="8706" max="8706" width="19" style="2" bestFit="1" customWidth="1"/>
    <col min="8707" max="8707" width="2" style="2" bestFit="1" customWidth="1"/>
    <col min="8708" max="8708" width="16.5546875" style="2" customWidth="1"/>
    <col min="8709" max="8709" width="0" style="2" hidden="1" customWidth="1"/>
    <col min="8710" max="8952" width="9.109375" style="2"/>
    <col min="8953" max="8953" width="10.6640625" style="2" bestFit="1" customWidth="1"/>
    <col min="8954" max="8954" width="20" style="2" customWidth="1"/>
    <col min="8955" max="8955" width="6.109375" style="2" customWidth="1"/>
    <col min="8956" max="8956" width="8.109375" style="2" bestFit="1" customWidth="1"/>
    <col min="8957" max="8957" width="22" style="2" bestFit="1" customWidth="1"/>
    <col min="8958" max="8958" width="24.5546875" style="2" bestFit="1" customWidth="1"/>
    <col min="8959" max="8959" width="13.5546875" style="2" bestFit="1" customWidth="1"/>
    <col min="8960" max="8960" width="9.109375" style="2" customWidth="1"/>
    <col min="8961" max="8961" width="2" style="2" bestFit="1" customWidth="1"/>
    <col min="8962" max="8962" width="19" style="2" bestFit="1" customWidth="1"/>
    <col min="8963" max="8963" width="2" style="2" bestFit="1" customWidth="1"/>
    <col min="8964" max="8964" width="16.5546875" style="2" customWidth="1"/>
    <col min="8965" max="8965" width="0" style="2" hidden="1" customWidth="1"/>
    <col min="8966" max="9208" width="9.109375" style="2"/>
    <col min="9209" max="9209" width="10.6640625" style="2" bestFit="1" customWidth="1"/>
    <col min="9210" max="9210" width="20" style="2" customWidth="1"/>
    <col min="9211" max="9211" width="6.109375" style="2" customWidth="1"/>
    <col min="9212" max="9212" width="8.109375" style="2" bestFit="1" customWidth="1"/>
    <col min="9213" max="9213" width="22" style="2" bestFit="1" customWidth="1"/>
    <col min="9214" max="9214" width="24.5546875" style="2" bestFit="1" customWidth="1"/>
    <col min="9215" max="9215" width="13.5546875" style="2" bestFit="1" customWidth="1"/>
    <col min="9216" max="9216" width="9.109375" style="2" customWidth="1"/>
    <col min="9217" max="9217" width="2" style="2" bestFit="1" customWidth="1"/>
    <col min="9218" max="9218" width="19" style="2" bestFit="1" customWidth="1"/>
    <col min="9219" max="9219" width="2" style="2" bestFit="1" customWidth="1"/>
    <col min="9220" max="9220" width="16.5546875" style="2" customWidth="1"/>
    <col min="9221" max="9221" width="0" style="2" hidden="1" customWidth="1"/>
    <col min="9222" max="9464" width="9.109375" style="2"/>
    <col min="9465" max="9465" width="10.6640625" style="2" bestFit="1" customWidth="1"/>
    <col min="9466" max="9466" width="20" style="2" customWidth="1"/>
    <col min="9467" max="9467" width="6.109375" style="2" customWidth="1"/>
    <col min="9468" max="9468" width="8.109375" style="2" bestFit="1" customWidth="1"/>
    <col min="9469" max="9469" width="22" style="2" bestFit="1" customWidth="1"/>
    <col min="9470" max="9470" width="24.5546875" style="2" bestFit="1" customWidth="1"/>
    <col min="9471" max="9471" width="13.5546875" style="2" bestFit="1" customWidth="1"/>
    <col min="9472" max="9472" width="9.109375" style="2" customWidth="1"/>
    <col min="9473" max="9473" width="2" style="2" bestFit="1" customWidth="1"/>
    <col min="9474" max="9474" width="19" style="2" bestFit="1" customWidth="1"/>
    <col min="9475" max="9475" width="2" style="2" bestFit="1" customWidth="1"/>
    <col min="9476" max="9476" width="16.5546875" style="2" customWidth="1"/>
    <col min="9477" max="9477" width="0" style="2" hidden="1" customWidth="1"/>
    <col min="9478" max="9720" width="9.109375" style="2"/>
    <col min="9721" max="9721" width="10.6640625" style="2" bestFit="1" customWidth="1"/>
    <col min="9722" max="9722" width="20" style="2" customWidth="1"/>
    <col min="9723" max="9723" width="6.109375" style="2" customWidth="1"/>
    <col min="9724" max="9724" width="8.109375" style="2" bestFit="1" customWidth="1"/>
    <col min="9725" max="9725" width="22" style="2" bestFit="1" customWidth="1"/>
    <col min="9726" max="9726" width="24.5546875" style="2" bestFit="1" customWidth="1"/>
    <col min="9727" max="9727" width="13.5546875" style="2" bestFit="1" customWidth="1"/>
    <col min="9728" max="9728" width="9.109375" style="2" customWidth="1"/>
    <col min="9729" max="9729" width="2" style="2" bestFit="1" customWidth="1"/>
    <col min="9730" max="9730" width="19" style="2" bestFit="1" customWidth="1"/>
    <col min="9731" max="9731" width="2" style="2" bestFit="1" customWidth="1"/>
    <col min="9732" max="9732" width="16.5546875" style="2" customWidth="1"/>
    <col min="9733" max="9733" width="0" style="2" hidden="1" customWidth="1"/>
    <col min="9734" max="9976" width="9.109375" style="2"/>
    <col min="9977" max="9977" width="10.6640625" style="2" bestFit="1" customWidth="1"/>
    <col min="9978" max="9978" width="20" style="2" customWidth="1"/>
    <col min="9979" max="9979" width="6.109375" style="2" customWidth="1"/>
    <col min="9980" max="9980" width="8.109375" style="2" bestFit="1" customWidth="1"/>
    <col min="9981" max="9981" width="22" style="2" bestFit="1" customWidth="1"/>
    <col min="9982" max="9982" width="24.5546875" style="2" bestFit="1" customWidth="1"/>
    <col min="9983" max="9983" width="13.5546875" style="2" bestFit="1" customWidth="1"/>
    <col min="9984" max="9984" width="9.109375" style="2" customWidth="1"/>
    <col min="9985" max="9985" width="2" style="2" bestFit="1" customWidth="1"/>
    <col min="9986" max="9986" width="19" style="2" bestFit="1" customWidth="1"/>
    <col min="9987" max="9987" width="2" style="2" bestFit="1" customWidth="1"/>
    <col min="9988" max="9988" width="16.5546875" style="2" customWidth="1"/>
    <col min="9989" max="9989" width="0" style="2" hidden="1" customWidth="1"/>
    <col min="9990" max="10232" width="9.109375" style="2"/>
    <col min="10233" max="10233" width="10.6640625" style="2" bestFit="1" customWidth="1"/>
    <col min="10234" max="10234" width="20" style="2" customWidth="1"/>
    <col min="10235" max="10235" width="6.109375" style="2" customWidth="1"/>
    <col min="10236" max="10236" width="8.109375" style="2" bestFit="1" customWidth="1"/>
    <col min="10237" max="10237" width="22" style="2" bestFit="1" customWidth="1"/>
    <col min="10238" max="10238" width="24.5546875" style="2" bestFit="1" customWidth="1"/>
    <col min="10239" max="10239" width="13.5546875" style="2" bestFit="1" customWidth="1"/>
    <col min="10240" max="10240" width="9.109375" style="2" customWidth="1"/>
    <col min="10241" max="10241" width="2" style="2" bestFit="1" customWidth="1"/>
    <col min="10242" max="10242" width="19" style="2" bestFit="1" customWidth="1"/>
    <col min="10243" max="10243" width="2" style="2" bestFit="1" customWidth="1"/>
    <col min="10244" max="10244" width="16.5546875" style="2" customWidth="1"/>
    <col min="10245" max="10245" width="0" style="2" hidden="1" customWidth="1"/>
    <col min="10246" max="10488" width="9.109375" style="2"/>
    <col min="10489" max="10489" width="10.6640625" style="2" bestFit="1" customWidth="1"/>
    <col min="10490" max="10490" width="20" style="2" customWidth="1"/>
    <col min="10491" max="10491" width="6.109375" style="2" customWidth="1"/>
    <col min="10492" max="10492" width="8.109375" style="2" bestFit="1" customWidth="1"/>
    <col min="10493" max="10493" width="22" style="2" bestFit="1" customWidth="1"/>
    <col min="10494" max="10494" width="24.5546875" style="2" bestFit="1" customWidth="1"/>
    <col min="10495" max="10495" width="13.5546875" style="2" bestFit="1" customWidth="1"/>
    <col min="10496" max="10496" width="9.109375" style="2" customWidth="1"/>
    <col min="10497" max="10497" width="2" style="2" bestFit="1" customWidth="1"/>
    <col min="10498" max="10498" width="19" style="2" bestFit="1" customWidth="1"/>
    <col min="10499" max="10499" width="2" style="2" bestFit="1" customWidth="1"/>
    <col min="10500" max="10500" width="16.5546875" style="2" customWidth="1"/>
    <col min="10501" max="10501" width="0" style="2" hidden="1" customWidth="1"/>
    <col min="10502" max="10744" width="9.109375" style="2"/>
    <col min="10745" max="10745" width="10.6640625" style="2" bestFit="1" customWidth="1"/>
    <col min="10746" max="10746" width="20" style="2" customWidth="1"/>
    <col min="10747" max="10747" width="6.109375" style="2" customWidth="1"/>
    <col min="10748" max="10748" width="8.109375" style="2" bestFit="1" customWidth="1"/>
    <col min="10749" max="10749" width="22" style="2" bestFit="1" customWidth="1"/>
    <col min="10750" max="10750" width="24.5546875" style="2" bestFit="1" customWidth="1"/>
    <col min="10751" max="10751" width="13.5546875" style="2" bestFit="1" customWidth="1"/>
    <col min="10752" max="10752" width="9.109375" style="2" customWidth="1"/>
    <col min="10753" max="10753" width="2" style="2" bestFit="1" customWidth="1"/>
    <col min="10754" max="10754" width="19" style="2" bestFit="1" customWidth="1"/>
    <col min="10755" max="10755" width="2" style="2" bestFit="1" customWidth="1"/>
    <col min="10756" max="10756" width="16.5546875" style="2" customWidth="1"/>
    <col min="10757" max="10757" width="0" style="2" hidden="1" customWidth="1"/>
    <col min="10758" max="11000" width="9.109375" style="2"/>
    <col min="11001" max="11001" width="10.6640625" style="2" bestFit="1" customWidth="1"/>
    <col min="11002" max="11002" width="20" style="2" customWidth="1"/>
    <col min="11003" max="11003" width="6.109375" style="2" customWidth="1"/>
    <col min="11004" max="11004" width="8.109375" style="2" bestFit="1" customWidth="1"/>
    <col min="11005" max="11005" width="22" style="2" bestFit="1" customWidth="1"/>
    <col min="11006" max="11006" width="24.5546875" style="2" bestFit="1" customWidth="1"/>
    <col min="11007" max="11007" width="13.5546875" style="2" bestFit="1" customWidth="1"/>
    <col min="11008" max="11008" width="9.109375" style="2" customWidth="1"/>
    <col min="11009" max="11009" width="2" style="2" bestFit="1" customWidth="1"/>
    <col min="11010" max="11010" width="19" style="2" bestFit="1" customWidth="1"/>
    <col min="11011" max="11011" width="2" style="2" bestFit="1" customWidth="1"/>
    <col min="11012" max="11012" width="16.5546875" style="2" customWidth="1"/>
    <col min="11013" max="11013" width="0" style="2" hidden="1" customWidth="1"/>
    <col min="11014" max="11256" width="9.109375" style="2"/>
    <col min="11257" max="11257" width="10.6640625" style="2" bestFit="1" customWidth="1"/>
    <col min="11258" max="11258" width="20" style="2" customWidth="1"/>
    <col min="11259" max="11259" width="6.109375" style="2" customWidth="1"/>
    <col min="11260" max="11260" width="8.109375" style="2" bestFit="1" customWidth="1"/>
    <col min="11261" max="11261" width="22" style="2" bestFit="1" customWidth="1"/>
    <col min="11262" max="11262" width="24.5546875" style="2" bestFit="1" customWidth="1"/>
    <col min="11263" max="11263" width="13.5546875" style="2" bestFit="1" customWidth="1"/>
    <col min="11264" max="11264" width="9.109375" style="2" customWidth="1"/>
    <col min="11265" max="11265" width="2" style="2" bestFit="1" customWidth="1"/>
    <col min="11266" max="11266" width="19" style="2" bestFit="1" customWidth="1"/>
    <col min="11267" max="11267" width="2" style="2" bestFit="1" customWidth="1"/>
    <col min="11268" max="11268" width="16.5546875" style="2" customWidth="1"/>
    <col min="11269" max="11269" width="0" style="2" hidden="1" customWidth="1"/>
    <col min="11270" max="11512" width="9.109375" style="2"/>
    <col min="11513" max="11513" width="10.6640625" style="2" bestFit="1" customWidth="1"/>
    <col min="11514" max="11514" width="20" style="2" customWidth="1"/>
    <col min="11515" max="11515" width="6.109375" style="2" customWidth="1"/>
    <col min="11516" max="11516" width="8.109375" style="2" bestFit="1" customWidth="1"/>
    <col min="11517" max="11517" width="22" style="2" bestFit="1" customWidth="1"/>
    <col min="11518" max="11518" width="24.5546875" style="2" bestFit="1" customWidth="1"/>
    <col min="11519" max="11519" width="13.5546875" style="2" bestFit="1" customWidth="1"/>
    <col min="11520" max="11520" width="9.109375" style="2" customWidth="1"/>
    <col min="11521" max="11521" width="2" style="2" bestFit="1" customWidth="1"/>
    <col min="11522" max="11522" width="19" style="2" bestFit="1" customWidth="1"/>
    <col min="11523" max="11523" width="2" style="2" bestFit="1" customWidth="1"/>
    <col min="11524" max="11524" width="16.5546875" style="2" customWidth="1"/>
    <col min="11525" max="11525" width="0" style="2" hidden="1" customWidth="1"/>
    <col min="11526" max="11768" width="9.109375" style="2"/>
    <col min="11769" max="11769" width="10.6640625" style="2" bestFit="1" customWidth="1"/>
    <col min="11770" max="11770" width="20" style="2" customWidth="1"/>
    <col min="11771" max="11771" width="6.109375" style="2" customWidth="1"/>
    <col min="11772" max="11772" width="8.109375" style="2" bestFit="1" customWidth="1"/>
    <col min="11773" max="11773" width="22" style="2" bestFit="1" customWidth="1"/>
    <col min="11774" max="11774" width="24.5546875" style="2" bestFit="1" customWidth="1"/>
    <col min="11775" max="11775" width="13.5546875" style="2" bestFit="1" customWidth="1"/>
    <col min="11776" max="11776" width="9.109375" style="2" customWidth="1"/>
    <col min="11777" max="11777" width="2" style="2" bestFit="1" customWidth="1"/>
    <col min="11778" max="11778" width="19" style="2" bestFit="1" customWidth="1"/>
    <col min="11779" max="11779" width="2" style="2" bestFit="1" customWidth="1"/>
    <col min="11780" max="11780" width="16.5546875" style="2" customWidth="1"/>
    <col min="11781" max="11781" width="0" style="2" hidden="1" customWidth="1"/>
    <col min="11782" max="12024" width="9.109375" style="2"/>
    <col min="12025" max="12025" width="10.6640625" style="2" bestFit="1" customWidth="1"/>
    <col min="12026" max="12026" width="20" style="2" customWidth="1"/>
    <col min="12027" max="12027" width="6.109375" style="2" customWidth="1"/>
    <col min="12028" max="12028" width="8.109375" style="2" bestFit="1" customWidth="1"/>
    <col min="12029" max="12029" width="22" style="2" bestFit="1" customWidth="1"/>
    <col min="12030" max="12030" width="24.5546875" style="2" bestFit="1" customWidth="1"/>
    <col min="12031" max="12031" width="13.5546875" style="2" bestFit="1" customWidth="1"/>
    <col min="12032" max="12032" width="9.109375" style="2" customWidth="1"/>
    <col min="12033" max="12033" width="2" style="2" bestFit="1" customWidth="1"/>
    <col min="12034" max="12034" width="19" style="2" bestFit="1" customWidth="1"/>
    <col min="12035" max="12035" width="2" style="2" bestFit="1" customWidth="1"/>
    <col min="12036" max="12036" width="16.5546875" style="2" customWidth="1"/>
    <col min="12037" max="12037" width="0" style="2" hidden="1" customWidth="1"/>
    <col min="12038" max="12280" width="9.109375" style="2"/>
    <col min="12281" max="12281" width="10.6640625" style="2" bestFit="1" customWidth="1"/>
    <col min="12282" max="12282" width="20" style="2" customWidth="1"/>
    <col min="12283" max="12283" width="6.109375" style="2" customWidth="1"/>
    <col min="12284" max="12284" width="8.109375" style="2" bestFit="1" customWidth="1"/>
    <col min="12285" max="12285" width="22" style="2" bestFit="1" customWidth="1"/>
    <col min="12286" max="12286" width="24.5546875" style="2" bestFit="1" customWidth="1"/>
    <col min="12287" max="12287" width="13.5546875" style="2" bestFit="1" customWidth="1"/>
    <col min="12288" max="12288" width="9.109375" style="2" customWidth="1"/>
    <col min="12289" max="12289" width="2" style="2" bestFit="1" customWidth="1"/>
    <col min="12290" max="12290" width="19" style="2" bestFit="1" customWidth="1"/>
    <col min="12291" max="12291" width="2" style="2" bestFit="1" customWidth="1"/>
    <col min="12292" max="12292" width="16.5546875" style="2" customWidth="1"/>
    <col min="12293" max="12293" width="0" style="2" hidden="1" customWidth="1"/>
    <col min="12294" max="12536" width="9.109375" style="2"/>
    <col min="12537" max="12537" width="10.6640625" style="2" bestFit="1" customWidth="1"/>
    <col min="12538" max="12538" width="20" style="2" customWidth="1"/>
    <col min="12539" max="12539" width="6.109375" style="2" customWidth="1"/>
    <col min="12540" max="12540" width="8.109375" style="2" bestFit="1" customWidth="1"/>
    <col min="12541" max="12541" width="22" style="2" bestFit="1" customWidth="1"/>
    <col min="12542" max="12542" width="24.5546875" style="2" bestFit="1" customWidth="1"/>
    <col min="12543" max="12543" width="13.5546875" style="2" bestFit="1" customWidth="1"/>
    <col min="12544" max="12544" width="9.109375" style="2" customWidth="1"/>
    <col min="12545" max="12545" width="2" style="2" bestFit="1" customWidth="1"/>
    <col min="12546" max="12546" width="19" style="2" bestFit="1" customWidth="1"/>
    <col min="12547" max="12547" width="2" style="2" bestFit="1" customWidth="1"/>
    <col min="12548" max="12548" width="16.5546875" style="2" customWidth="1"/>
    <col min="12549" max="12549" width="0" style="2" hidden="1" customWidth="1"/>
    <col min="12550" max="12792" width="9.109375" style="2"/>
    <col min="12793" max="12793" width="10.6640625" style="2" bestFit="1" customWidth="1"/>
    <col min="12794" max="12794" width="20" style="2" customWidth="1"/>
    <col min="12795" max="12795" width="6.109375" style="2" customWidth="1"/>
    <col min="12796" max="12796" width="8.109375" style="2" bestFit="1" customWidth="1"/>
    <col min="12797" max="12797" width="22" style="2" bestFit="1" customWidth="1"/>
    <col min="12798" max="12798" width="24.5546875" style="2" bestFit="1" customWidth="1"/>
    <col min="12799" max="12799" width="13.5546875" style="2" bestFit="1" customWidth="1"/>
    <col min="12800" max="12800" width="9.109375" style="2" customWidth="1"/>
    <col min="12801" max="12801" width="2" style="2" bestFit="1" customWidth="1"/>
    <col min="12802" max="12802" width="19" style="2" bestFit="1" customWidth="1"/>
    <col min="12803" max="12803" width="2" style="2" bestFit="1" customWidth="1"/>
    <col min="12804" max="12804" width="16.5546875" style="2" customWidth="1"/>
    <col min="12805" max="12805" width="0" style="2" hidden="1" customWidth="1"/>
    <col min="12806" max="13048" width="9.109375" style="2"/>
    <col min="13049" max="13049" width="10.6640625" style="2" bestFit="1" customWidth="1"/>
    <col min="13050" max="13050" width="20" style="2" customWidth="1"/>
    <col min="13051" max="13051" width="6.109375" style="2" customWidth="1"/>
    <col min="13052" max="13052" width="8.109375" style="2" bestFit="1" customWidth="1"/>
    <col min="13053" max="13053" width="22" style="2" bestFit="1" customWidth="1"/>
    <col min="13054" max="13054" width="24.5546875" style="2" bestFit="1" customWidth="1"/>
    <col min="13055" max="13055" width="13.5546875" style="2" bestFit="1" customWidth="1"/>
    <col min="13056" max="13056" width="9.109375" style="2" customWidth="1"/>
    <col min="13057" max="13057" width="2" style="2" bestFit="1" customWidth="1"/>
    <col min="13058" max="13058" width="19" style="2" bestFit="1" customWidth="1"/>
    <col min="13059" max="13059" width="2" style="2" bestFit="1" customWidth="1"/>
    <col min="13060" max="13060" width="16.5546875" style="2" customWidth="1"/>
    <col min="13061" max="13061" width="0" style="2" hidden="1" customWidth="1"/>
    <col min="13062" max="13304" width="9.109375" style="2"/>
    <col min="13305" max="13305" width="10.6640625" style="2" bestFit="1" customWidth="1"/>
    <col min="13306" max="13306" width="20" style="2" customWidth="1"/>
    <col min="13307" max="13307" width="6.109375" style="2" customWidth="1"/>
    <col min="13308" max="13308" width="8.109375" style="2" bestFit="1" customWidth="1"/>
    <col min="13309" max="13309" width="22" style="2" bestFit="1" customWidth="1"/>
    <col min="13310" max="13310" width="24.5546875" style="2" bestFit="1" customWidth="1"/>
    <col min="13311" max="13311" width="13.5546875" style="2" bestFit="1" customWidth="1"/>
    <col min="13312" max="13312" width="9.109375" style="2" customWidth="1"/>
    <col min="13313" max="13313" width="2" style="2" bestFit="1" customWidth="1"/>
    <col min="13314" max="13314" width="19" style="2" bestFit="1" customWidth="1"/>
    <col min="13315" max="13315" width="2" style="2" bestFit="1" customWidth="1"/>
    <col min="13316" max="13316" width="16.5546875" style="2" customWidth="1"/>
    <col min="13317" max="13317" width="0" style="2" hidden="1" customWidth="1"/>
    <col min="13318" max="13560" width="9.109375" style="2"/>
    <col min="13561" max="13561" width="10.6640625" style="2" bestFit="1" customWidth="1"/>
    <col min="13562" max="13562" width="20" style="2" customWidth="1"/>
    <col min="13563" max="13563" width="6.109375" style="2" customWidth="1"/>
    <col min="13564" max="13564" width="8.109375" style="2" bestFit="1" customWidth="1"/>
    <col min="13565" max="13565" width="22" style="2" bestFit="1" customWidth="1"/>
    <col min="13566" max="13566" width="24.5546875" style="2" bestFit="1" customWidth="1"/>
    <col min="13567" max="13567" width="13.5546875" style="2" bestFit="1" customWidth="1"/>
    <col min="13568" max="13568" width="9.109375" style="2" customWidth="1"/>
    <col min="13569" max="13569" width="2" style="2" bestFit="1" customWidth="1"/>
    <col min="13570" max="13570" width="19" style="2" bestFit="1" customWidth="1"/>
    <col min="13571" max="13571" width="2" style="2" bestFit="1" customWidth="1"/>
    <col min="13572" max="13572" width="16.5546875" style="2" customWidth="1"/>
    <col min="13573" max="13573" width="0" style="2" hidden="1" customWidth="1"/>
    <col min="13574" max="13816" width="9.109375" style="2"/>
    <col min="13817" max="13817" width="10.6640625" style="2" bestFit="1" customWidth="1"/>
    <col min="13818" max="13818" width="20" style="2" customWidth="1"/>
    <col min="13819" max="13819" width="6.109375" style="2" customWidth="1"/>
    <col min="13820" max="13820" width="8.109375" style="2" bestFit="1" customWidth="1"/>
    <col min="13821" max="13821" width="22" style="2" bestFit="1" customWidth="1"/>
    <col min="13822" max="13822" width="24.5546875" style="2" bestFit="1" customWidth="1"/>
    <col min="13823" max="13823" width="13.5546875" style="2" bestFit="1" customWidth="1"/>
    <col min="13824" max="13824" width="9.109375" style="2" customWidth="1"/>
    <col min="13825" max="13825" width="2" style="2" bestFit="1" customWidth="1"/>
    <col min="13826" max="13826" width="19" style="2" bestFit="1" customWidth="1"/>
    <col min="13827" max="13827" width="2" style="2" bestFit="1" customWidth="1"/>
    <col min="13828" max="13828" width="16.5546875" style="2" customWidth="1"/>
    <col min="13829" max="13829" width="0" style="2" hidden="1" customWidth="1"/>
    <col min="13830" max="14072" width="9.109375" style="2"/>
    <col min="14073" max="14073" width="10.6640625" style="2" bestFit="1" customWidth="1"/>
    <col min="14074" max="14074" width="20" style="2" customWidth="1"/>
    <col min="14075" max="14075" width="6.109375" style="2" customWidth="1"/>
    <col min="14076" max="14076" width="8.109375" style="2" bestFit="1" customWidth="1"/>
    <col min="14077" max="14077" width="22" style="2" bestFit="1" customWidth="1"/>
    <col min="14078" max="14078" width="24.5546875" style="2" bestFit="1" customWidth="1"/>
    <col min="14079" max="14079" width="13.5546875" style="2" bestFit="1" customWidth="1"/>
    <col min="14080" max="14080" width="9.109375" style="2" customWidth="1"/>
    <col min="14081" max="14081" width="2" style="2" bestFit="1" customWidth="1"/>
    <col min="14082" max="14082" width="19" style="2" bestFit="1" customWidth="1"/>
    <col min="14083" max="14083" width="2" style="2" bestFit="1" customWidth="1"/>
    <col min="14084" max="14084" width="16.5546875" style="2" customWidth="1"/>
    <col min="14085" max="14085" width="0" style="2" hidden="1" customWidth="1"/>
    <col min="14086" max="14328" width="9.109375" style="2"/>
    <col min="14329" max="14329" width="10.6640625" style="2" bestFit="1" customWidth="1"/>
    <col min="14330" max="14330" width="20" style="2" customWidth="1"/>
    <col min="14331" max="14331" width="6.109375" style="2" customWidth="1"/>
    <col min="14332" max="14332" width="8.109375" style="2" bestFit="1" customWidth="1"/>
    <col min="14333" max="14333" width="22" style="2" bestFit="1" customWidth="1"/>
    <col min="14334" max="14334" width="24.5546875" style="2" bestFit="1" customWidth="1"/>
    <col min="14335" max="14335" width="13.5546875" style="2" bestFit="1" customWidth="1"/>
    <col min="14336" max="14336" width="9.109375" style="2" customWidth="1"/>
    <col min="14337" max="14337" width="2" style="2" bestFit="1" customWidth="1"/>
    <col min="14338" max="14338" width="19" style="2" bestFit="1" customWidth="1"/>
    <col min="14339" max="14339" width="2" style="2" bestFit="1" customWidth="1"/>
    <col min="14340" max="14340" width="16.5546875" style="2" customWidth="1"/>
    <col min="14341" max="14341" width="0" style="2" hidden="1" customWidth="1"/>
    <col min="14342" max="14584" width="9.109375" style="2"/>
    <col min="14585" max="14585" width="10.6640625" style="2" bestFit="1" customWidth="1"/>
    <col min="14586" max="14586" width="20" style="2" customWidth="1"/>
    <col min="14587" max="14587" width="6.109375" style="2" customWidth="1"/>
    <col min="14588" max="14588" width="8.109375" style="2" bestFit="1" customWidth="1"/>
    <col min="14589" max="14589" width="22" style="2" bestFit="1" customWidth="1"/>
    <col min="14590" max="14590" width="24.5546875" style="2" bestFit="1" customWidth="1"/>
    <col min="14591" max="14591" width="13.5546875" style="2" bestFit="1" customWidth="1"/>
    <col min="14592" max="14592" width="9.109375" style="2" customWidth="1"/>
    <col min="14593" max="14593" width="2" style="2" bestFit="1" customWidth="1"/>
    <col min="14594" max="14594" width="19" style="2" bestFit="1" customWidth="1"/>
    <col min="14595" max="14595" width="2" style="2" bestFit="1" customWidth="1"/>
    <col min="14596" max="14596" width="16.5546875" style="2" customWidth="1"/>
    <col min="14597" max="14597" width="0" style="2" hidden="1" customWidth="1"/>
    <col min="14598" max="14840" width="9.109375" style="2"/>
    <col min="14841" max="14841" width="10.6640625" style="2" bestFit="1" customWidth="1"/>
    <col min="14842" max="14842" width="20" style="2" customWidth="1"/>
    <col min="14843" max="14843" width="6.109375" style="2" customWidth="1"/>
    <col min="14844" max="14844" width="8.109375" style="2" bestFit="1" customWidth="1"/>
    <col min="14845" max="14845" width="22" style="2" bestFit="1" customWidth="1"/>
    <col min="14846" max="14846" width="24.5546875" style="2" bestFit="1" customWidth="1"/>
    <col min="14847" max="14847" width="13.5546875" style="2" bestFit="1" customWidth="1"/>
    <col min="14848" max="14848" width="9.109375" style="2" customWidth="1"/>
    <col min="14849" max="14849" width="2" style="2" bestFit="1" customWidth="1"/>
    <col min="14850" max="14850" width="19" style="2" bestFit="1" customWidth="1"/>
    <col min="14851" max="14851" width="2" style="2" bestFit="1" customWidth="1"/>
    <col min="14852" max="14852" width="16.5546875" style="2" customWidth="1"/>
    <col min="14853" max="14853" width="0" style="2" hidden="1" customWidth="1"/>
    <col min="14854" max="15096" width="9.109375" style="2"/>
    <col min="15097" max="15097" width="10.6640625" style="2" bestFit="1" customWidth="1"/>
    <col min="15098" max="15098" width="20" style="2" customWidth="1"/>
    <col min="15099" max="15099" width="6.109375" style="2" customWidth="1"/>
    <col min="15100" max="15100" width="8.109375" style="2" bestFit="1" customWidth="1"/>
    <col min="15101" max="15101" width="22" style="2" bestFit="1" customWidth="1"/>
    <col min="15102" max="15102" width="24.5546875" style="2" bestFit="1" customWidth="1"/>
    <col min="15103" max="15103" width="13.5546875" style="2" bestFit="1" customWidth="1"/>
    <col min="15104" max="15104" width="9.109375" style="2" customWidth="1"/>
    <col min="15105" max="15105" width="2" style="2" bestFit="1" customWidth="1"/>
    <col min="15106" max="15106" width="19" style="2" bestFit="1" customWidth="1"/>
    <col min="15107" max="15107" width="2" style="2" bestFit="1" customWidth="1"/>
    <col min="15108" max="15108" width="16.5546875" style="2" customWidth="1"/>
    <col min="15109" max="15109" width="0" style="2" hidden="1" customWidth="1"/>
    <col min="15110" max="15352" width="9.109375" style="2"/>
    <col min="15353" max="15353" width="10.6640625" style="2" bestFit="1" customWidth="1"/>
    <col min="15354" max="15354" width="20" style="2" customWidth="1"/>
    <col min="15355" max="15355" width="6.109375" style="2" customWidth="1"/>
    <col min="15356" max="15356" width="8.109375" style="2" bestFit="1" customWidth="1"/>
    <col min="15357" max="15357" width="22" style="2" bestFit="1" customWidth="1"/>
    <col min="15358" max="15358" width="24.5546875" style="2" bestFit="1" customWidth="1"/>
    <col min="15359" max="15359" width="13.5546875" style="2" bestFit="1" customWidth="1"/>
    <col min="15360" max="15360" width="9.109375" style="2" customWidth="1"/>
    <col min="15361" max="15361" width="2" style="2" bestFit="1" customWidth="1"/>
    <col min="15362" max="15362" width="19" style="2" bestFit="1" customWidth="1"/>
    <col min="15363" max="15363" width="2" style="2" bestFit="1" customWidth="1"/>
    <col min="15364" max="15364" width="16.5546875" style="2" customWidth="1"/>
    <col min="15365" max="15365" width="0" style="2" hidden="1" customWidth="1"/>
    <col min="15366" max="15608" width="9.109375" style="2"/>
    <col min="15609" max="15609" width="10.6640625" style="2" bestFit="1" customWidth="1"/>
    <col min="15610" max="15610" width="20" style="2" customWidth="1"/>
    <col min="15611" max="15611" width="6.109375" style="2" customWidth="1"/>
    <col min="15612" max="15612" width="8.109375" style="2" bestFit="1" customWidth="1"/>
    <col min="15613" max="15613" width="22" style="2" bestFit="1" customWidth="1"/>
    <col min="15614" max="15614" width="24.5546875" style="2" bestFit="1" customWidth="1"/>
    <col min="15615" max="15615" width="13.5546875" style="2" bestFit="1" customWidth="1"/>
    <col min="15616" max="15616" width="9.109375" style="2" customWidth="1"/>
    <col min="15617" max="15617" width="2" style="2" bestFit="1" customWidth="1"/>
    <col min="15618" max="15618" width="19" style="2" bestFit="1" customWidth="1"/>
    <col min="15619" max="15619" width="2" style="2" bestFit="1" customWidth="1"/>
    <col min="15620" max="15620" width="16.5546875" style="2" customWidth="1"/>
    <col min="15621" max="15621" width="0" style="2" hidden="1" customWidth="1"/>
    <col min="15622" max="15864" width="9.109375" style="2"/>
    <col min="15865" max="15865" width="10.6640625" style="2" bestFit="1" customWidth="1"/>
    <col min="15866" max="15866" width="20" style="2" customWidth="1"/>
    <col min="15867" max="15867" width="6.109375" style="2" customWidth="1"/>
    <col min="15868" max="15868" width="8.109375" style="2" bestFit="1" customWidth="1"/>
    <col min="15869" max="15869" width="22" style="2" bestFit="1" customWidth="1"/>
    <col min="15870" max="15870" width="24.5546875" style="2" bestFit="1" customWidth="1"/>
    <col min="15871" max="15871" width="13.5546875" style="2" bestFit="1" customWidth="1"/>
    <col min="15872" max="15872" width="9.109375" style="2" customWidth="1"/>
    <col min="15873" max="15873" width="2" style="2" bestFit="1" customWidth="1"/>
    <col min="15874" max="15874" width="19" style="2" bestFit="1" customWidth="1"/>
    <col min="15875" max="15875" width="2" style="2" bestFit="1" customWidth="1"/>
    <col min="15876" max="15876" width="16.5546875" style="2" customWidth="1"/>
    <col min="15877" max="15877" width="0" style="2" hidden="1" customWidth="1"/>
    <col min="15878" max="16120" width="9.109375" style="2"/>
    <col min="16121" max="16121" width="10.6640625" style="2" bestFit="1" customWidth="1"/>
    <col min="16122" max="16122" width="20" style="2" customWidth="1"/>
    <col min="16123" max="16123" width="6.109375" style="2" customWidth="1"/>
    <col min="16124" max="16124" width="8.109375" style="2" bestFit="1" customWidth="1"/>
    <col min="16125" max="16125" width="22" style="2" bestFit="1" customWidth="1"/>
    <col min="16126" max="16126" width="24.5546875" style="2" bestFit="1" customWidth="1"/>
    <col min="16127" max="16127" width="13.5546875" style="2" bestFit="1" customWidth="1"/>
    <col min="16128" max="16128" width="9.109375" style="2" customWidth="1"/>
    <col min="16129" max="16129" width="2" style="2" bestFit="1" customWidth="1"/>
    <col min="16130" max="16130" width="19" style="2" bestFit="1" customWidth="1"/>
    <col min="16131" max="16131" width="2" style="2" bestFit="1" customWidth="1"/>
    <col min="16132" max="16132" width="16.5546875" style="2" customWidth="1"/>
    <col min="16133" max="16133" width="0" style="2" hidden="1" customWidth="1"/>
    <col min="16134" max="16381" width="9.109375" style="2"/>
    <col min="16382" max="16384" width="9.109375" style="2" customWidth="1"/>
  </cols>
  <sheetData>
    <row r="1" spans="1:17" ht="40.200000000000003" customHeight="1" thickBot="1" x14ac:dyDescent="0.45">
      <c r="A1" s="654" t="s">
        <v>110</v>
      </c>
      <c r="B1" s="654"/>
      <c r="C1" s="654" t="s">
        <v>36</v>
      </c>
      <c r="D1" s="654"/>
      <c r="E1" s="654"/>
      <c r="F1" s="654"/>
      <c r="G1" s="654"/>
      <c r="H1" s="593">
        <v>44636</v>
      </c>
      <c r="I1" s="593"/>
      <c r="J1" s="593"/>
      <c r="K1" s="593"/>
      <c r="L1" s="593"/>
      <c r="M1" s="372"/>
      <c r="P1" s="54"/>
    </row>
    <row r="2" spans="1:17" s="11" customFormat="1" ht="13.2" customHeight="1" x14ac:dyDescent="0.3">
      <c r="A2" s="655" t="s">
        <v>33</v>
      </c>
      <c r="B2" s="657" t="s">
        <v>34</v>
      </c>
      <c r="C2" s="659" t="s">
        <v>0</v>
      </c>
      <c r="D2" s="659" t="s">
        <v>53</v>
      </c>
      <c r="E2" s="659" t="s">
        <v>35</v>
      </c>
      <c r="F2" s="659" t="s">
        <v>54</v>
      </c>
      <c r="G2" s="659" t="s">
        <v>81</v>
      </c>
      <c r="H2" s="646" t="s">
        <v>203</v>
      </c>
      <c r="I2" s="673" t="s">
        <v>52</v>
      </c>
      <c r="J2" s="673"/>
      <c r="K2" s="661" t="s">
        <v>4</v>
      </c>
      <c r="L2" s="662"/>
      <c r="M2" s="709" t="s">
        <v>84</v>
      </c>
      <c r="N2" s="697" t="s">
        <v>58</v>
      </c>
      <c r="O2" s="693" t="s">
        <v>107</v>
      </c>
      <c r="P2" s="57"/>
      <c r="Q2" s="16"/>
    </row>
    <row r="3" spans="1:17" s="11" customFormat="1" ht="24.6" customHeight="1" thickBot="1" x14ac:dyDescent="0.35">
      <c r="A3" s="656"/>
      <c r="B3" s="658"/>
      <c r="C3" s="660"/>
      <c r="D3" s="660"/>
      <c r="E3" s="660"/>
      <c r="F3" s="660"/>
      <c r="G3" s="660"/>
      <c r="H3" s="647"/>
      <c r="I3" s="225" t="s">
        <v>50</v>
      </c>
      <c r="J3" s="225" t="s">
        <v>51</v>
      </c>
      <c r="K3" s="225" t="s">
        <v>50</v>
      </c>
      <c r="L3" s="225" t="s">
        <v>51</v>
      </c>
      <c r="M3" s="710"/>
      <c r="N3" s="698"/>
      <c r="O3" s="694"/>
      <c r="P3" s="57"/>
      <c r="Q3" s="16"/>
    </row>
    <row r="4" spans="1:17" ht="27" customHeight="1" x14ac:dyDescent="0.3">
      <c r="A4" s="707" t="s">
        <v>151</v>
      </c>
      <c r="B4" s="651" t="s">
        <v>15</v>
      </c>
      <c r="C4" s="273">
        <v>910</v>
      </c>
      <c r="D4" s="262" t="s">
        <v>173</v>
      </c>
      <c r="E4" s="284" t="s">
        <v>206</v>
      </c>
      <c r="F4" s="285">
        <f>Количество!E14</f>
        <v>19</v>
      </c>
      <c r="G4" s="286">
        <f>F4/15</f>
        <v>1.2666666666666666</v>
      </c>
      <c r="H4" s="287">
        <f>F4/10</f>
        <v>1.9</v>
      </c>
      <c r="I4" s="288"/>
      <c r="J4" s="285"/>
      <c r="K4" s="289"/>
      <c r="L4" s="344"/>
      <c r="M4" s="290">
        <v>2</v>
      </c>
      <c r="N4" s="240"/>
      <c r="O4" s="240"/>
    </row>
    <row r="5" spans="1:17" ht="27" customHeight="1" x14ac:dyDescent="0.3">
      <c r="A5" s="649"/>
      <c r="B5" s="652"/>
      <c r="C5" s="226">
        <v>914</v>
      </c>
      <c r="D5" s="227" t="s">
        <v>156</v>
      </c>
      <c r="E5" s="228" t="s">
        <v>73</v>
      </c>
      <c r="F5" s="233">
        <f>Количество!E26</f>
        <v>3</v>
      </c>
      <c r="G5" s="237">
        <f t="shared" ref="G5:G12" si="0">F5/15</f>
        <v>0.2</v>
      </c>
      <c r="H5" s="238">
        <f t="shared" ref="H5:H58" si="1">F5/10</f>
        <v>0.3</v>
      </c>
      <c r="I5" s="235"/>
      <c r="J5" s="233"/>
      <c r="K5" s="236"/>
      <c r="L5" s="346"/>
      <c r="M5" s="239">
        <v>1</v>
      </c>
      <c r="N5" s="241"/>
      <c r="O5" s="241"/>
    </row>
    <row r="6" spans="1:17" s="14" customFormat="1" ht="37.200000000000003" customHeight="1" thickBot="1" x14ac:dyDescent="0.35">
      <c r="A6" s="649"/>
      <c r="B6" s="653"/>
      <c r="C6" s="327">
        <v>900</v>
      </c>
      <c r="D6" s="328" t="s">
        <v>204</v>
      </c>
      <c r="E6" s="326" t="s">
        <v>76</v>
      </c>
      <c r="F6" s="325">
        <f>Количество!E35</f>
        <v>16</v>
      </c>
      <c r="G6" s="370">
        <f t="shared" si="0"/>
        <v>1.0666666666666667</v>
      </c>
      <c r="H6" s="367">
        <f t="shared" si="1"/>
        <v>1.6</v>
      </c>
      <c r="I6" s="353"/>
      <c r="J6" s="303"/>
      <c r="K6" s="354"/>
      <c r="L6" s="355"/>
      <c r="M6" s="348">
        <v>2</v>
      </c>
      <c r="N6" s="242"/>
      <c r="O6" s="242"/>
      <c r="P6" s="54"/>
      <c r="Q6" s="54"/>
    </row>
    <row r="7" spans="1:17" ht="27.6" x14ac:dyDescent="0.3">
      <c r="A7" s="649"/>
      <c r="B7" s="652" t="s">
        <v>55</v>
      </c>
      <c r="C7" s="291">
        <v>910</v>
      </c>
      <c r="D7" s="292" t="s">
        <v>173</v>
      </c>
      <c r="E7" s="293" t="s">
        <v>206</v>
      </c>
      <c r="F7" s="278">
        <f>Количество!F14</f>
        <v>52</v>
      </c>
      <c r="G7" s="256">
        <f t="shared" si="0"/>
        <v>3.4666666666666668</v>
      </c>
      <c r="H7" s="234">
        <f t="shared" si="1"/>
        <v>5.2</v>
      </c>
      <c r="I7" s="294">
        <v>1</v>
      </c>
      <c r="J7" s="278">
        <v>1</v>
      </c>
      <c r="K7" s="295"/>
      <c r="L7" s="345"/>
      <c r="M7" s="250">
        <v>7</v>
      </c>
      <c r="N7" s="243" t="s">
        <v>210</v>
      </c>
      <c r="O7" s="243"/>
    </row>
    <row r="8" spans="1:17" ht="26.4" customHeight="1" x14ac:dyDescent="0.3">
      <c r="A8" s="649"/>
      <c r="B8" s="652"/>
      <c r="C8" s="226">
        <v>914</v>
      </c>
      <c r="D8" s="227" t="s">
        <v>156</v>
      </c>
      <c r="E8" s="228" t="s">
        <v>73</v>
      </c>
      <c r="F8" s="233">
        <f>Количество!F26</f>
        <v>44</v>
      </c>
      <c r="G8" s="237">
        <f t="shared" si="0"/>
        <v>2.9333333333333331</v>
      </c>
      <c r="H8" s="238">
        <f t="shared" si="1"/>
        <v>4.4000000000000004</v>
      </c>
      <c r="I8" s="235"/>
      <c r="J8" s="233"/>
      <c r="K8" s="236"/>
      <c r="L8" s="346"/>
      <c r="M8" s="239">
        <v>5</v>
      </c>
      <c r="N8" s="241"/>
      <c r="O8" s="241"/>
    </row>
    <row r="9" spans="1:17" s="14" customFormat="1" ht="27.6" customHeight="1" thickBot="1" x14ac:dyDescent="0.35">
      <c r="A9" s="649"/>
      <c r="B9" s="652"/>
      <c r="C9" s="327">
        <v>900</v>
      </c>
      <c r="D9" s="328" t="s">
        <v>204</v>
      </c>
      <c r="E9" s="326" t="s">
        <v>76</v>
      </c>
      <c r="F9" s="267">
        <f>Количество!F35</f>
        <v>31</v>
      </c>
      <c r="G9" s="268">
        <f t="shared" si="0"/>
        <v>2.0666666666666669</v>
      </c>
      <c r="H9" s="269">
        <f t="shared" si="1"/>
        <v>3.1</v>
      </c>
      <c r="I9" s="270"/>
      <c r="J9" s="267"/>
      <c r="K9" s="271"/>
      <c r="L9" s="356"/>
      <c r="M9" s="349">
        <v>4</v>
      </c>
      <c r="N9" s="240"/>
      <c r="O9" s="240"/>
      <c r="P9" s="54"/>
      <c r="Q9" s="54"/>
    </row>
    <row r="10" spans="1:17" ht="27.6" x14ac:dyDescent="0.3">
      <c r="A10" s="649"/>
      <c r="B10" s="651" t="s">
        <v>10</v>
      </c>
      <c r="C10" s="273">
        <v>910</v>
      </c>
      <c r="D10" s="262" t="s">
        <v>173</v>
      </c>
      <c r="E10" s="284" t="s">
        <v>206</v>
      </c>
      <c r="F10" s="285">
        <f>Количество!G14</f>
        <v>57</v>
      </c>
      <c r="G10" s="286">
        <f t="shared" si="0"/>
        <v>3.8</v>
      </c>
      <c r="H10" s="287">
        <f t="shared" si="1"/>
        <v>5.7</v>
      </c>
      <c r="I10" s="288"/>
      <c r="J10" s="285"/>
      <c r="K10" s="289"/>
      <c r="L10" s="344"/>
      <c r="M10" s="290">
        <v>6</v>
      </c>
      <c r="N10" s="244"/>
      <c r="O10" s="244"/>
    </row>
    <row r="11" spans="1:17" ht="24.75" customHeight="1" x14ac:dyDescent="0.3">
      <c r="A11" s="649"/>
      <c r="B11" s="652"/>
      <c r="C11" s="226">
        <v>914</v>
      </c>
      <c r="D11" s="227" t="s">
        <v>156</v>
      </c>
      <c r="E11" s="228" t="s">
        <v>73</v>
      </c>
      <c r="F11" s="233">
        <f>Количество!G26</f>
        <v>80</v>
      </c>
      <c r="G11" s="29">
        <f t="shared" si="0"/>
        <v>5.333333333333333</v>
      </c>
      <c r="H11" s="238">
        <f t="shared" si="1"/>
        <v>8</v>
      </c>
      <c r="I11" s="235">
        <v>2</v>
      </c>
      <c r="J11" s="233">
        <v>1</v>
      </c>
      <c r="K11" s="236"/>
      <c r="L11" s="346"/>
      <c r="M11" s="239">
        <v>9</v>
      </c>
      <c r="N11" s="241" t="s">
        <v>211</v>
      </c>
      <c r="O11" s="241"/>
    </row>
    <row r="12" spans="1:17" s="14" customFormat="1" ht="29.4" customHeight="1" thickBot="1" x14ac:dyDescent="0.35">
      <c r="A12" s="701"/>
      <c r="B12" s="653"/>
      <c r="C12" s="329">
        <v>900</v>
      </c>
      <c r="D12" s="328" t="s">
        <v>204</v>
      </c>
      <c r="E12" s="326" t="s">
        <v>76</v>
      </c>
      <c r="F12" s="303">
        <f>Количество!G35</f>
        <v>40</v>
      </c>
      <c r="G12" s="370">
        <f t="shared" si="0"/>
        <v>2.6666666666666665</v>
      </c>
      <c r="H12" s="367">
        <f t="shared" si="1"/>
        <v>4</v>
      </c>
      <c r="I12" s="353"/>
      <c r="J12" s="303"/>
      <c r="K12" s="354"/>
      <c r="L12" s="355"/>
      <c r="M12" s="348">
        <v>4</v>
      </c>
      <c r="N12" s="242"/>
      <c r="O12" s="242"/>
      <c r="P12" s="54"/>
      <c r="Q12" s="54"/>
    </row>
    <row r="13" spans="1:17" ht="23.4" x14ac:dyDescent="0.3">
      <c r="A13" s="665" t="s">
        <v>152</v>
      </c>
      <c r="B13" s="702" t="s">
        <v>56</v>
      </c>
      <c r="C13" s="291">
        <v>957</v>
      </c>
      <c r="D13" s="292" t="s">
        <v>187</v>
      </c>
      <c r="E13" s="293" t="s">
        <v>185</v>
      </c>
      <c r="F13" s="278">
        <f>Количество!H6+Количество!H7+Количество!H8</f>
        <v>188</v>
      </c>
      <c r="G13" s="256">
        <f t="shared" ref="G13:G48" si="2">F13/15</f>
        <v>12.533333333333333</v>
      </c>
      <c r="H13" s="234">
        <f t="shared" si="1"/>
        <v>18.8</v>
      </c>
      <c r="I13" s="294">
        <v>2</v>
      </c>
      <c r="J13" s="278">
        <v>1</v>
      </c>
      <c r="K13" s="295"/>
      <c r="L13" s="345"/>
      <c r="M13" s="250">
        <v>20</v>
      </c>
      <c r="N13" s="243" t="s">
        <v>212</v>
      </c>
      <c r="O13" s="243"/>
    </row>
    <row r="14" spans="1:17" ht="23.4" x14ac:dyDescent="0.3">
      <c r="A14" s="666"/>
      <c r="B14" s="703"/>
      <c r="C14" s="226">
        <v>910</v>
      </c>
      <c r="D14" s="227" t="s">
        <v>173</v>
      </c>
      <c r="E14" s="228" t="s">
        <v>188</v>
      </c>
      <c r="F14" s="233">
        <f>Количество!H13</f>
        <v>199</v>
      </c>
      <c r="G14" s="256">
        <f t="shared" si="2"/>
        <v>13.266666666666667</v>
      </c>
      <c r="H14" s="234">
        <f t="shared" si="1"/>
        <v>19.899999999999999</v>
      </c>
      <c r="I14" s="235">
        <v>3</v>
      </c>
      <c r="J14" s="233">
        <v>1</v>
      </c>
      <c r="K14" s="236"/>
      <c r="L14" s="345"/>
      <c r="M14" s="250">
        <v>21</v>
      </c>
      <c r="N14" s="243" t="s">
        <v>213</v>
      </c>
      <c r="O14" s="243"/>
    </row>
    <row r="15" spans="1:17" ht="30.6" x14ac:dyDescent="0.3">
      <c r="A15" s="666"/>
      <c r="B15" s="703"/>
      <c r="C15" s="226">
        <v>901</v>
      </c>
      <c r="D15" s="227" t="s">
        <v>154</v>
      </c>
      <c r="E15" s="228" t="s">
        <v>89</v>
      </c>
      <c r="F15" s="233">
        <f>Количество!H17</f>
        <v>150</v>
      </c>
      <c r="G15" s="35">
        <f t="shared" si="2"/>
        <v>10</v>
      </c>
      <c r="H15" s="234">
        <f t="shared" si="1"/>
        <v>15</v>
      </c>
      <c r="I15" s="235">
        <v>4</v>
      </c>
      <c r="J15" s="233">
        <v>1</v>
      </c>
      <c r="K15" s="236"/>
      <c r="L15" s="345"/>
      <c r="M15" s="250">
        <v>16</v>
      </c>
      <c r="N15" s="243" t="s">
        <v>263</v>
      </c>
      <c r="O15" s="241"/>
    </row>
    <row r="16" spans="1:17" ht="23.4" x14ac:dyDescent="0.3">
      <c r="A16" s="666"/>
      <c r="B16" s="703"/>
      <c r="C16" s="226">
        <v>902</v>
      </c>
      <c r="D16" s="227" t="s">
        <v>155</v>
      </c>
      <c r="E16" s="228" t="s">
        <v>72</v>
      </c>
      <c r="F16" s="233">
        <f>Количество!H21</f>
        <v>171</v>
      </c>
      <c r="G16" s="35">
        <f t="shared" si="2"/>
        <v>11.4</v>
      </c>
      <c r="H16" s="234">
        <f t="shared" si="1"/>
        <v>17.100000000000001</v>
      </c>
      <c r="I16" s="235">
        <v>1</v>
      </c>
      <c r="J16" s="226">
        <v>1</v>
      </c>
      <c r="K16" s="236"/>
      <c r="L16" s="345"/>
      <c r="M16" s="250">
        <v>19</v>
      </c>
      <c r="N16" s="243"/>
      <c r="O16" s="243"/>
    </row>
    <row r="17" spans="1:18" ht="23.4" x14ac:dyDescent="0.3">
      <c r="A17" s="666"/>
      <c r="B17" s="703"/>
      <c r="C17" s="226">
        <v>914</v>
      </c>
      <c r="D17" s="227" t="s">
        <v>156</v>
      </c>
      <c r="E17" s="228" t="s">
        <v>95</v>
      </c>
      <c r="F17" s="233">
        <f>Количество!H25</f>
        <v>143</v>
      </c>
      <c r="G17" s="35">
        <f t="shared" si="2"/>
        <v>9.5333333333333332</v>
      </c>
      <c r="H17" s="234">
        <f t="shared" si="1"/>
        <v>14.3</v>
      </c>
      <c r="I17" s="235"/>
      <c r="J17" s="233"/>
      <c r="K17" s="236"/>
      <c r="L17" s="345"/>
      <c r="M17" s="250">
        <v>15</v>
      </c>
      <c r="N17" s="243"/>
      <c r="O17" s="243"/>
      <c r="Q17" s="2"/>
    </row>
    <row r="18" spans="1:18" s="14" customFormat="1" ht="28.2" customHeight="1" x14ac:dyDescent="0.3">
      <c r="A18" s="666"/>
      <c r="B18" s="708"/>
      <c r="C18" s="226">
        <v>900</v>
      </c>
      <c r="D18" s="227" t="s">
        <v>204</v>
      </c>
      <c r="E18" s="228" t="s">
        <v>91</v>
      </c>
      <c r="F18" s="267">
        <f>Количество!H34</f>
        <v>0</v>
      </c>
      <c r="G18" s="256">
        <f t="shared" si="2"/>
        <v>0</v>
      </c>
      <c r="H18" s="238">
        <f t="shared" si="1"/>
        <v>0</v>
      </c>
      <c r="I18" s="235"/>
      <c r="J18" s="235"/>
      <c r="K18" s="271"/>
      <c r="L18" s="357"/>
      <c r="M18" s="250">
        <v>18</v>
      </c>
      <c r="N18" s="243"/>
      <c r="O18" s="243"/>
      <c r="P18" s="54"/>
    </row>
    <row r="19" spans="1:18" s="14" customFormat="1" ht="32.4" customHeight="1" thickBot="1" x14ac:dyDescent="0.35">
      <c r="A19" s="667"/>
      <c r="B19" s="658"/>
      <c r="C19" s="329">
        <v>970</v>
      </c>
      <c r="D19" s="328" t="s">
        <v>205</v>
      </c>
      <c r="E19" s="326" t="s">
        <v>92</v>
      </c>
      <c r="F19" s="303">
        <f>Количество!H30</f>
        <v>0</v>
      </c>
      <c r="G19" s="369">
        <f t="shared" si="2"/>
        <v>0</v>
      </c>
      <c r="H19" s="368">
        <f t="shared" si="1"/>
        <v>0</v>
      </c>
      <c r="I19" s="353">
        <v>1</v>
      </c>
      <c r="J19" s="303">
        <v>1</v>
      </c>
      <c r="K19" s="354">
        <v>1</v>
      </c>
      <c r="L19" s="358">
        <v>1</v>
      </c>
      <c r="M19" s="350">
        <v>16</v>
      </c>
      <c r="N19" s="245" t="s">
        <v>269</v>
      </c>
      <c r="O19" s="245"/>
      <c r="P19" s="54"/>
    </row>
    <row r="20" spans="1:18" ht="13.95" hidden="1" customHeight="1" x14ac:dyDescent="0.3">
      <c r="A20" s="68" t="s">
        <v>90</v>
      </c>
      <c r="B20" s="663" t="s">
        <v>5</v>
      </c>
      <c r="C20" s="23"/>
      <c r="D20" s="62"/>
      <c r="E20" s="22"/>
      <c r="F20" s="285"/>
      <c r="G20" s="24"/>
      <c r="H20" s="368">
        <f t="shared" si="1"/>
        <v>0</v>
      </c>
      <c r="I20" s="288"/>
      <c r="J20" s="285"/>
      <c r="K20" s="289"/>
      <c r="L20" s="357"/>
      <c r="M20" s="350">
        <v>20</v>
      </c>
      <c r="N20" s="246"/>
      <c r="O20" s="246"/>
      <c r="Q20" s="2"/>
    </row>
    <row r="21" spans="1:18" ht="13.95" hidden="1" customHeight="1" x14ac:dyDescent="0.3">
      <c r="A21" s="69"/>
      <c r="B21" s="664"/>
      <c r="C21" s="28"/>
      <c r="D21" s="26"/>
      <c r="E21" s="27"/>
      <c r="F21" s="233"/>
      <c r="G21" s="35"/>
      <c r="H21" s="368">
        <f t="shared" si="1"/>
        <v>0</v>
      </c>
      <c r="I21" s="235"/>
      <c r="J21" s="233"/>
      <c r="K21" s="236"/>
      <c r="L21" s="357"/>
      <c r="M21" s="350">
        <v>20</v>
      </c>
      <c r="N21" s="247"/>
      <c r="O21" s="247"/>
      <c r="Q21" s="2"/>
    </row>
    <row r="22" spans="1:18" ht="13.95" hidden="1" customHeight="1" x14ac:dyDescent="0.3">
      <c r="A22" s="69"/>
      <c r="B22" s="664"/>
      <c r="C22" s="28"/>
      <c r="D22" s="26"/>
      <c r="E22" s="27"/>
      <c r="F22" s="233"/>
      <c r="G22" s="35"/>
      <c r="H22" s="368">
        <f t="shared" si="1"/>
        <v>0</v>
      </c>
      <c r="I22" s="235"/>
      <c r="J22" s="233"/>
      <c r="K22" s="236"/>
      <c r="L22" s="357"/>
      <c r="M22" s="350">
        <v>20</v>
      </c>
      <c r="N22" s="247"/>
      <c r="O22" s="247"/>
      <c r="Q22" s="2"/>
    </row>
    <row r="23" spans="1:18" ht="13.95" hidden="1" customHeight="1" x14ac:dyDescent="0.3">
      <c r="A23" s="69"/>
      <c r="B23" s="664"/>
      <c r="C23" s="28"/>
      <c r="D23" s="26"/>
      <c r="E23" s="27"/>
      <c r="F23" s="233"/>
      <c r="G23" s="35"/>
      <c r="H23" s="368">
        <f t="shared" si="1"/>
        <v>0</v>
      </c>
      <c r="I23" s="235"/>
      <c r="J23" s="233"/>
      <c r="K23" s="236"/>
      <c r="L23" s="357"/>
      <c r="M23" s="350">
        <v>20</v>
      </c>
      <c r="N23" s="247"/>
      <c r="O23" s="247"/>
      <c r="Q23" s="2"/>
    </row>
    <row r="24" spans="1:18" ht="13.95" hidden="1" customHeight="1" x14ac:dyDescent="0.3">
      <c r="A24" s="69"/>
      <c r="B24" s="664"/>
      <c r="C24" s="28"/>
      <c r="D24" s="26"/>
      <c r="E24" s="27"/>
      <c r="F24" s="233"/>
      <c r="G24" s="35"/>
      <c r="H24" s="368">
        <f t="shared" si="1"/>
        <v>0</v>
      </c>
      <c r="I24" s="235"/>
      <c r="J24" s="233"/>
      <c r="K24" s="236"/>
      <c r="L24" s="357"/>
      <c r="M24" s="350">
        <v>20</v>
      </c>
      <c r="N24" s="247"/>
      <c r="O24" s="247"/>
      <c r="Q24" s="2"/>
    </row>
    <row r="25" spans="1:18" ht="13.95" hidden="1" customHeight="1" x14ac:dyDescent="0.3">
      <c r="A25" s="69"/>
      <c r="B25" s="664"/>
      <c r="C25" s="36"/>
      <c r="D25" s="63"/>
      <c r="E25" s="27"/>
      <c r="F25" s="267"/>
      <c r="G25" s="35"/>
      <c r="H25" s="368">
        <f t="shared" si="1"/>
        <v>0</v>
      </c>
      <c r="I25" s="270"/>
      <c r="J25" s="267"/>
      <c r="K25" s="271"/>
      <c r="L25" s="357"/>
      <c r="M25" s="350">
        <v>20</v>
      </c>
      <c r="N25" s="247"/>
      <c r="O25" s="247"/>
      <c r="Q25" s="2"/>
    </row>
    <row r="26" spans="1:18" ht="14.4" hidden="1" customHeight="1" thickBot="1" x14ac:dyDescent="0.35">
      <c r="A26" s="69"/>
      <c r="B26" s="664"/>
      <c r="C26" s="36"/>
      <c r="D26" s="63"/>
      <c r="E26" s="56"/>
      <c r="F26" s="267"/>
      <c r="G26" s="55"/>
      <c r="H26" s="366">
        <f t="shared" si="1"/>
        <v>0</v>
      </c>
      <c r="I26" s="359"/>
      <c r="J26" s="360"/>
      <c r="K26" s="271"/>
      <c r="L26" s="357"/>
      <c r="M26" s="351">
        <v>20</v>
      </c>
      <c r="N26" s="248"/>
      <c r="O26" s="248"/>
      <c r="Q26" s="2"/>
    </row>
    <row r="27" spans="1:18" ht="25.8" customHeight="1" thickBot="1" x14ac:dyDescent="0.35">
      <c r="A27" s="330" t="s">
        <v>153</v>
      </c>
      <c r="B27" s="331" t="s">
        <v>56</v>
      </c>
      <c r="C27" s="332">
        <v>957</v>
      </c>
      <c r="D27" s="333" t="s">
        <v>187</v>
      </c>
      <c r="E27" s="334" t="s">
        <v>186</v>
      </c>
      <c r="F27" s="280">
        <f>Количество!H5</f>
        <v>72</v>
      </c>
      <c r="G27" s="335"/>
      <c r="H27" s="336">
        <f t="shared" si="1"/>
        <v>7.2</v>
      </c>
      <c r="I27" s="337"/>
      <c r="J27" s="280"/>
      <c r="K27" s="338"/>
      <c r="L27" s="347"/>
      <c r="M27" s="339">
        <v>8</v>
      </c>
      <c r="N27" s="340"/>
      <c r="O27" s="340"/>
      <c r="Q27" s="2"/>
    </row>
    <row r="28" spans="1:18" ht="23.4" x14ac:dyDescent="0.3">
      <c r="A28" s="665" t="s">
        <v>157</v>
      </c>
      <c r="B28" s="651" t="s">
        <v>6</v>
      </c>
      <c r="C28" s="273">
        <v>957</v>
      </c>
      <c r="D28" s="262" t="s">
        <v>187</v>
      </c>
      <c r="E28" s="284" t="s">
        <v>189</v>
      </c>
      <c r="F28" s="285">
        <f>Количество!I9</f>
        <v>135</v>
      </c>
      <c r="G28" s="286">
        <f t="shared" si="2"/>
        <v>9</v>
      </c>
      <c r="H28" s="287">
        <f t="shared" si="1"/>
        <v>13.5</v>
      </c>
      <c r="I28" s="288"/>
      <c r="J28" s="285"/>
      <c r="K28" s="289"/>
      <c r="L28" s="344"/>
      <c r="M28" s="290">
        <v>14</v>
      </c>
      <c r="N28" s="244"/>
      <c r="O28" s="244"/>
      <c r="Q28" s="2"/>
    </row>
    <row r="29" spans="1:18" ht="23.4" x14ac:dyDescent="0.3">
      <c r="A29" s="666"/>
      <c r="B29" s="652"/>
      <c r="C29" s="226">
        <v>910</v>
      </c>
      <c r="D29" s="227" t="s">
        <v>173</v>
      </c>
      <c r="E29" s="228" t="s">
        <v>190</v>
      </c>
      <c r="F29" s="233">
        <f>Количество!I13</f>
        <v>118</v>
      </c>
      <c r="G29" s="256">
        <f t="shared" si="2"/>
        <v>7.8666666666666663</v>
      </c>
      <c r="H29" s="234">
        <f t="shared" si="1"/>
        <v>11.8</v>
      </c>
      <c r="I29" s="235"/>
      <c r="J29" s="233"/>
      <c r="K29" s="236"/>
      <c r="L29" s="345"/>
      <c r="M29" s="250">
        <v>12</v>
      </c>
      <c r="N29" s="243"/>
      <c r="O29" s="243"/>
      <c r="Q29" s="2"/>
    </row>
    <row r="30" spans="1:18" ht="23.4" x14ac:dyDescent="0.3">
      <c r="A30" s="666"/>
      <c r="B30" s="652"/>
      <c r="C30" s="226">
        <v>901</v>
      </c>
      <c r="D30" s="227" t="s">
        <v>154</v>
      </c>
      <c r="E30" s="228" t="s">
        <v>89</v>
      </c>
      <c r="F30" s="233">
        <f>Количество!I17</f>
        <v>79</v>
      </c>
      <c r="G30" s="35">
        <f t="shared" si="2"/>
        <v>5.2666666666666666</v>
      </c>
      <c r="H30" s="234">
        <f t="shared" si="1"/>
        <v>7.9</v>
      </c>
      <c r="I30" s="235"/>
      <c r="J30" s="233"/>
      <c r="K30" s="236"/>
      <c r="L30" s="345"/>
      <c r="M30" s="250">
        <v>8</v>
      </c>
      <c r="N30" s="243"/>
      <c r="O30" s="243"/>
      <c r="Q30" s="2"/>
    </row>
    <row r="31" spans="1:18" ht="23.4" x14ac:dyDescent="0.3">
      <c r="A31" s="666"/>
      <c r="B31" s="652"/>
      <c r="C31" s="226">
        <v>902</v>
      </c>
      <c r="D31" s="227" t="s">
        <v>155</v>
      </c>
      <c r="E31" s="228" t="s">
        <v>72</v>
      </c>
      <c r="F31" s="233">
        <f>Количество!I21</f>
        <v>83</v>
      </c>
      <c r="G31" s="35">
        <f t="shared" si="2"/>
        <v>5.5333333333333332</v>
      </c>
      <c r="H31" s="234">
        <f t="shared" si="1"/>
        <v>8.3000000000000007</v>
      </c>
      <c r="I31" s="235">
        <v>1</v>
      </c>
      <c r="J31" s="226">
        <v>1</v>
      </c>
      <c r="K31" s="236"/>
      <c r="L31" s="345"/>
      <c r="M31" s="250">
        <v>10</v>
      </c>
      <c r="N31" s="243" t="s">
        <v>273</v>
      </c>
      <c r="O31" s="243"/>
      <c r="Q31" s="2"/>
      <c r="R31" s="642"/>
    </row>
    <row r="32" spans="1:18" ht="23.4" x14ac:dyDescent="0.3">
      <c r="A32" s="666"/>
      <c r="B32" s="652"/>
      <c r="C32" s="226">
        <v>914</v>
      </c>
      <c r="D32" s="227" t="s">
        <v>156</v>
      </c>
      <c r="E32" s="228" t="s">
        <v>95</v>
      </c>
      <c r="F32" s="233">
        <f>Количество!I25</f>
        <v>77</v>
      </c>
      <c r="G32" s="35">
        <f t="shared" si="2"/>
        <v>5.1333333333333337</v>
      </c>
      <c r="H32" s="234">
        <f t="shared" si="1"/>
        <v>7.7</v>
      </c>
      <c r="I32" s="235"/>
      <c r="J32" s="233"/>
      <c r="K32" s="236"/>
      <c r="L32" s="345"/>
      <c r="M32" s="250">
        <v>8</v>
      </c>
      <c r="N32" s="243"/>
      <c r="O32" s="243"/>
      <c r="Q32" s="2"/>
      <c r="R32" s="642"/>
    </row>
    <row r="33" spans="1:18" s="14" customFormat="1" ht="24" thickBot="1" x14ac:dyDescent="0.35">
      <c r="A33" s="667"/>
      <c r="B33" s="653"/>
      <c r="C33" s="329">
        <v>900</v>
      </c>
      <c r="D33" s="328" t="s">
        <v>204</v>
      </c>
      <c r="E33" s="342" t="s">
        <v>76</v>
      </c>
      <c r="F33" s="303">
        <f>Количество!I35</f>
        <v>125</v>
      </c>
      <c r="G33" s="369">
        <f t="shared" si="2"/>
        <v>8.3333333333333339</v>
      </c>
      <c r="H33" s="367">
        <f t="shared" si="1"/>
        <v>12.5</v>
      </c>
      <c r="I33" s="353"/>
      <c r="J33" s="303"/>
      <c r="K33" s="354"/>
      <c r="L33" s="358"/>
      <c r="M33" s="350">
        <v>13</v>
      </c>
      <c r="N33" s="245"/>
      <c r="O33" s="245"/>
      <c r="P33" s="54"/>
      <c r="R33" s="642"/>
    </row>
    <row r="34" spans="1:18" ht="23.4" customHeight="1" x14ac:dyDescent="0.3">
      <c r="A34" s="665" t="s">
        <v>158</v>
      </c>
      <c r="B34" s="651" t="s">
        <v>5</v>
      </c>
      <c r="C34" s="291">
        <v>957</v>
      </c>
      <c r="D34" s="292" t="s">
        <v>187</v>
      </c>
      <c r="E34" s="293" t="s">
        <v>189</v>
      </c>
      <c r="F34" s="278">
        <f>Количество!J9</f>
        <v>125</v>
      </c>
      <c r="G34" s="256">
        <f t="shared" ref="G34:G38" si="3">F34/15</f>
        <v>8.3333333333333339</v>
      </c>
      <c r="H34" s="234">
        <f t="shared" ref="H34:H38" si="4">F34/10</f>
        <v>12.5</v>
      </c>
      <c r="I34" s="294">
        <v>2</v>
      </c>
      <c r="J34" s="278">
        <v>1</v>
      </c>
      <c r="K34" s="295"/>
      <c r="L34" s="345"/>
      <c r="M34" s="250">
        <v>14</v>
      </c>
      <c r="N34" s="243" t="s">
        <v>212</v>
      </c>
      <c r="O34" s="247"/>
      <c r="Q34" s="2"/>
      <c r="R34" s="642"/>
    </row>
    <row r="35" spans="1:18" ht="23.4" x14ac:dyDescent="0.3">
      <c r="A35" s="666"/>
      <c r="B35" s="652"/>
      <c r="C35" s="226">
        <v>910</v>
      </c>
      <c r="D35" s="227" t="s">
        <v>173</v>
      </c>
      <c r="E35" s="228" t="s">
        <v>190</v>
      </c>
      <c r="F35" s="233">
        <f>Количество!J13</f>
        <v>81</v>
      </c>
      <c r="G35" s="256">
        <f t="shared" si="3"/>
        <v>5.4</v>
      </c>
      <c r="H35" s="234">
        <f t="shared" si="4"/>
        <v>8.1</v>
      </c>
      <c r="I35" s="235">
        <v>3</v>
      </c>
      <c r="J35" s="233">
        <v>1</v>
      </c>
      <c r="K35" s="236"/>
      <c r="L35" s="345"/>
      <c r="M35" s="250">
        <v>10</v>
      </c>
      <c r="N35" s="243" t="s">
        <v>213</v>
      </c>
      <c r="O35" s="243"/>
      <c r="Q35" s="2"/>
      <c r="R35" s="642"/>
    </row>
    <row r="36" spans="1:18" ht="23.4" x14ac:dyDescent="0.3">
      <c r="A36" s="666"/>
      <c r="B36" s="652"/>
      <c r="C36" s="226">
        <v>902</v>
      </c>
      <c r="D36" s="227" t="s">
        <v>155</v>
      </c>
      <c r="E36" s="379" t="s">
        <v>222</v>
      </c>
      <c r="F36" s="233">
        <f>Количество!J20+Количество!J19+Количество!J18+Количество!J15</f>
        <v>118</v>
      </c>
      <c r="G36" s="35">
        <f t="shared" si="3"/>
        <v>7.8666666666666663</v>
      </c>
      <c r="H36" s="234">
        <f t="shared" si="4"/>
        <v>11.8</v>
      </c>
      <c r="I36" s="235"/>
      <c r="J36" s="226"/>
      <c r="K36" s="236"/>
      <c r="L36" s="345"/>
      <c r="M36" s="250">
        <v>9</v>
      </c>
      <c r="N36" s="243"/>
      <c r="O36" s="243"/>
      <c r="Q36" s="2"/>
    </row>
    <row r="37" spans="1:18" ht="23.4" x14ac:dyDescent="0.3">
      <c r="A37" s="666"/>
      <c r="B37" s="652"/>
      <c r="C37" s="226">
        <v>914</v>
      </c>
      <c r="D37" s="227" t="s">
        <v>156</v>
      </c>
      <c r="E37" s="379" t="s">
        <v>223</v>
      </c>
      <c r="F37" s="233">
        <f>Количество!J16+Количество!J22+Количество!J23+Количество!J24</f>
        <v>107</v>
      </c>
      <c r="G37" s="35">
        <f t="shared" si="3"/>
        <v>7.1333333333333337</v>
      </c>
      <c r="H37" s="234">
        <f t="shared" si="4"/>
        <v>10.7</v>
      </c>
      <c r="I37" s="235">
        <v>4</v>
      </c>
      <c r="J37" s="233">
        <v>1</v>
      </c>
      <c r="K37" s="236"/>
      <c r="L37" s="345"/>
      <c r="M37" s="250">
        <v>7</v>
      </c>
      <c r="N37" s="243" t="s">
        <v>214</v>
      </c>
      <c r="O37" s="243"/>
      <c r="Q37" s="2"/>
    </row>
    <row r="38" spans="1:18" ht="23.4" x14ac:dyDescent="0.3">
      <c r="A38" s="666"/>
      <c r="B38" s="652"/>
      <c r="C38" s="226">
        <v>970</v>
      </c>
      <c r="D38" s="227" t="s">
        <v>205</v>
      </c>
      <c r="E38" s="228" t="s">
        <v>92</v>
      </c>
      <c r="F38" s="233">
        <f>Количество!J30</f>
        <v>0</v>
      </c>
      <c r="G38" s="536">
        <f t="shared" si="3"/>
        <v>0</v>
      </c>
      <c r="H38" s="238">
        <f t="shared" si="4"/>
        <v>0</v>
      </c>
      <c r="I38" s="255">
        <v>1</v>
      </c>
      <c r="J38" s="233">
        <v>1</v>
      </c>
      <c r="K38" s="236">
        <v>1</v>
      </c>
      <c r="L38" s="346">
        <v>1</v>
      </c>
      <c r="M38" s="239">
        <v>20</v>
      </c>
      <c r="N38" s="241" t="s">
        <v>269</v>
      </c>
      <c r="O38" s="241"/>
      <c r="Q38" s="2"/>
    </row>
    <row r="39" spans="1:18" ht="24" thickBot="1" x14ac:dyDescent="0.35">
      <c r="A39" s="667"/>
      <c r="B39" s="653"/>
      <c r="C39" s="329">
        <v>900</v>
      </c>
      <c r="D39" s="328" t="s">
        <v>204</v>
      </c>
      <c r="E39" s="293" t="s">
        <v>91</v>
      </c>
      <c r="F39" s="391">
        <f>Количество!J34</f>
        <v>0</v>
      </c>
      <c r="G39" s="70"/>
      <c r="H39" s="366"/>
      <c r="I39" s="534"/>
      <c r="J39" s="391"/>
      <c r="K39" s="535"/>
      <c r="L39" s="357"/>
      <c r="M39" s="351"/>
      <c r="N39" s="245"/>
      <c r="O39" s="249"/>
      <c r="Q39" s="2"/>
    </row>
    <row r="40" spans="1:18" ht="23.4" customHeight="1" x14ac:dyDescent="0.3">
      <c r="A40" s="681" t="s">
        <v>159</v>
      </c>
      <c r="B40" s="704" t="s">
        <v>11</v>
      </c>
      <c r="C40" s="273">
        <v>910</v>
      </c>
      <c r="D40" s="262" t="s">
        <v>187</v>
      </c>
      <c r="E40" s="296" t="s">
        <v>206</v>
      </c>
      <c r="F40" s="285">
        <f>Количество!K14</f>
        <v>73</v>
      </c>
      <c r="G40" s="297"/>
      <c r="H40" s="287">
        <f t="shared" si="1"/>
        <v>7.3</v>
      </c>
      <c r="I40" s="298">
        <v>1</v>
      </c>
      <c r="J40" s="285">
        <v>1</v>
      </c>
      <c r="K40" s="289"/>
      <c r="L40" s="344"/>
      <c r="M40" s="290">
        <v>9</v>
      </c>
      <c r="N40" s="244" t="s">
        <v>210</v>
      </c>
      <c r="O40" s="244"/>
      <c r="Q40" s="2"/>
    </row>
    <row r="41" spans="1:18" s="14" customFormat="1" ht="23.4" x14ac:dyDescent="0.3">
      <c r="A41" s="682"/>
      <c r="B41" s="705"/>
      <c r="C41" s="226">
        <v>914</v>
      </c>
      <c r="D41" s="227" t="s">
        <v>156</v>
      </c>
      <c r="E41" s="253" t="s">
        <v>73</v>
      </c>
      <c r="F41" s="233">
        <f>Количество!K26</f>
        <v>67</v>
      </c>
      <c r="G41" s="254">
        <f t="shared" si="2"/>
        <v>4.4666666666666668</v>
      </c>
      <c r="H41" s="238">
        <f t="shared" si="1"/>
        <v>6.7</v>
      </c>
      <c r="I41" s="255">
        <v>1</v>
      </c>
      <c r="J41" s="233">
        <v>1</v>
      </c>
      <c r="K41" s="236"/>
      <c r="L41" s="345"/>
      <c r="M41" s="250">
        <v>8</v>
      </c>
      <c r="N41" s="243" t="s">
        <v>215</v>
      </c>
      <c r="O41" s="243"/>
      <c r="P41" s="54"/>
    </row>
    <row r="42" spans="1:18" ht="24" thickBot="1" x14ac:dyDescent="0.35">
      <c r="A42" s="682"/>
      <c r="B42" s="706"/>
      <c r="C42" s="327">
        <v>970</v>
      </c>
      <c r="D42" s="341" t="s">
        <v>205</v>
      </c>
      <c r="E42" s="342" t="s">
        <v>76</v>
      </c>
      <c r="F42" s="303">
        <f>Количество!K35</f>
        <v>43</v>
      </c>
      <c r="G42" s="37">
        <f t="shared" si="2"/>
        <v>2.8666666666666667</v>
      </c>
      <c r="H42" s="367">
        <f t="shared" si="1"/>
        <v>4.3</v>
      </c>
      <c r="I42" s="353">
        <v>1</v>
      </c>
      <c r="J42" s="303">
        <v>1</v>
      </c>
      <c r="K42" s="354"/>
      <c r="L42" s="358"/>
      <c r="M42" s="350">
        <v>6</v>
      </c>
      <c r="N42" s="245" t="s">
        <v>270</v>
      </c>
      <c r="O42" s="245"/>
      <c r="Q42" s="2"/>
    </row>
    <row r="43" spans="1:18" ht="27.6" x14ac:dyDescent="0.3">
      <c r="A43" s="682"/>
      <c r="B43" s="651" t="s">
        <v>8</v>
      </c>
      <c r="C43" s="291">
        <v>910</v>
      </c>
      <c r="D43" s="227" t="s">
        <v>173</v>
      </c>
      <c r="E43" s="299" t="s">
        <v>206</v>
      </c>
      <c r="F43" s="278">
        <f>Количество!L14</f>
        <v>140</v>
      </c>
      <c r="G43" s="256"/>
      <c r="H43" s="234">
        <f>F43/10</f>
        <v>14</v>
      </c>
      <c r="I43" s="294"/>
      <c r="J43" s="278"/>
      <c r="K43" s="295"/>
      <c r="L43" s="345"/>
      <c r="M43" s="250">
        <v>14</v>
      </c>
      <c r="N43" s="243"/>
      <c r="O43" s="243"/>
      <c r="Q43" s="2"/>
    </row>
    <row r="44" spans="1:18" ht="23.4" x14ac:dyDescent="0.3">
      <c r="A44" s="682"/>
      <c r="B44" s="652"/>
      <c r="C44" s="226">
        <v>902</v>
      </c>
      <c r="D44" s="227" t="s">
        <v>155</v>
      </c>
      <c r="E44" s="253" t="s">
        <v>73</v>
      </c>
      <c r="F44" s="233">
        <f>Количество!L26</f>
        <v>70</v>
      </c>
      <c r="G44" s="256">
        <f t="shared" si="2"/>
        <v>4.666666666666667</v>
      </c>
      <c r="H44" s="234">
        <f t="shared" si="1"/>
        <v>7</v>
      </c>
      <c r="I44" s="235"/>
      <c r="J44" s="226"/>
      <c r="K44" s="236"/>
      <c r="L44" s="345"/>
      <c r="M44" s="250">
        <v>7</v>
      </c>
      <c r="N44" s="243"/>
      <c r="O44" s="243"/>
      <c r="Q44" s="2"/>
    </row>
    <row r="45" spans="1:18" ht="24" thickBot="1" x14ac:dyDescent="0.35">
      <c r="A45" s="683"/>
      <c r="B45" s="653"/>
      <c r="C45" s="327">
        <v>970</v>
      </c>
      <c r="D45" s="341" t="s">
        <v>205</v>
      </c>
      <c r="E45" s="342" t="s">
        <v>76</v>
      </c>
      <c r="F45" s="303">
        <f>Количество!L35</f>
        <v>53</v>
      </c>
      <c r="G45" s="37">
        <f t="shared" si="2"/>
        <v>3.5333333333333332</v>
      </c>
      <c r="H45" s="368">
        <f t="shared" si="1"/>
        <v>5.3</v>
      </c>
      <c r="I45" s="353"/>
      <c r="J45" s="303"/>
      <c r="K45" s="354"/>
      <c r="L45" s="358"/>
      <c r="M45" s="350">
        <v>6</v>
      </c>
      <c r="N45" s="245"/>
      <c r="O45" s="245"/>
      <c r="Q45" s="2"/>
    </row>
    <row r="46" spans="1:18" ht="23.4" customHeight="1" x14ac:dyDescent="0.3">
      <c r="A46" s="648" t="s">
        <v>160</v>
      </c>
      <c r="B46" s="651" t="s">
        <v>7</v>
      </c>
      <c r="C46" s="273">
        <v>957</v>
      </c>
      <c r="D46" s="262" t="s">
        <v>187</v>
      </c>
      <c r="E46" s="296" t="s">
        <v>206</v>
      </c>
      <c r="F46" s="285">
        <f>Количество!M14</f>
        <v>191</v>
      </c>
      <c r="G46" s="286">
        <f t="shared" si="2"/>
        <v>12.733333333333333</v>
      </c>
      <c r="H46" s="287">
        <f t="shared" si="1"/>
        <v>19.100000000000001</v>
      </c>
      <c r="I46" s="288">
        <v>2</v>
      </c>
      <c r="J46" s="285">
        <v>1</v>
      </c>
      <c r="K46" s="289"/>
      <c r="L46" s="344"/>
      <c r="M46" s="290">
        <v>21</v>
      </c>
      <c r="N46" s="243" t="s">
        <v>216</v>
      </c>
      <c r="O46" s="243"/>
      <c r="Q46" s="2"/>
    </row>
    <row r="47" spans="1:18" ht="23.4" x14ac:dyDescent="0.3">
      <c r="A47" s="649"/>
      <c r="B47" s="652"/>
      <c r="C47" s="226">
        <v>901</v>
      </c>
      <c r="D47" s="227" t="s">
        <v>154</v>
      </c>
      <c r="E47" s="253" t="s">
        <v>73</v>
      </c>
      <c r="F47" s="233">
        <f>Количество!M26</f>
        <v>207</v>
      </c>
      <c r="G47" s="256">
        <f t="shared" si="2"/>
        <v>13.8</v>
      </c>
      <c r="H47" s="234">
        <f t="shared" si="1"/>
        <v>20.7</v>
      </c>
      <c r="I47" s="235">
        <v>2</v>
      </c>
      <c r="J47" s="233">
        <v>1</v>
      </c>
      <c r="K47" s="236"/>
      <c r="L47" s="345"/>
      <c r="M47" s="250">
        <v>22</v>
      </c>
      <c r="N47" s="243" t="s">
        <v>274</v>
      </c>
      <c r="O47" s="243"/>
      <c r="Q47" s="2"/>
    </row>
    <row r="48" spans="1:18" ht="24" thickBot="1" x14ac:dyDescent="0.35">
      <c r="A48" s="650"/>
      <c r="B48" s="653"/>
      <c r="C48" s="329">
        <v>900</v>
      </c>
      <c r="D48" s="328" t="s">
        <v>204</v>
      </c>
      <c r="E48" s="253" t="s">
        <v>76</v>
      </c>
      <c r="F48" s="303">
        <f>Количество!M35</f>
        <v>109</v>
      </c>
      <c r="G48" s="37">
        <f t="shared" si="2"/>
        <v>7.2666666666666666</v>
      </c>
      <c r="H48" s="368">
        <f t="shared" si="1"/>
        <v>10.9</v>
      </c>
      <c r="I48" s="353">
        <v>1</v>
      </c>
      <c r="J48" s="303">
        <v>1</v>
      </c>
      <c r="K48" s="354"/>
      <c r="L48" s="358"/>
      <c r="M48" s="350">
        <v>12</v>
      </c>
      <c r="N48" s="245" t="s">
        <v>270</v>
      </c>
      <c r="O48" s="245"/>
      <c r="Q48" s="2"/>
    </row>
    <row r="49" spans="1:17" ht="27.6" x14ac:dyDescent="0.3">
      <c r="A49" s="648" t="s">
        <v>161</v>
      </c>
      <c r="B49" s="704" t="s">
        <v>219</v>
      </c>
      <c r="C49" s="273">
        <v>910</v>
      </c>
      <c r="D49" s="262" t="s">
        <v>173</v>
      </c>
      <c r="E49" s="296" t="s">
        <v>206</v>
      </c>
      <c r="F49" s="285">
        <f>Количество!N14</f>
        <v>60</v>
      </c>
      <c r="G49" s="286">
        <f t="shared" ref="G49:G62" si="5">F49/15</f>
        <v>4</v>
      </c>
      <c r="H49" s="287">
        <f t="shared" si="1"/>
        <v>6</v>
      </c>
      <c r="I49" s="288">
        <v>1</v>
      </c>
      <c r="J49" s="285">
        <v>1</v>
      </c>
      <c r="K49" s="289"/>
      <c r="L49" s="344"/>
      <c r="M49" s="290">
        <v>8</v>
      </c>
      <c r="N49" s="244" t="s">
        <v>217</v>
      </c>
      <c r="O49" s="244"/>
    </row>
    <row r="50" spans="1:17" ht="23.4" x14ac:dyDescent="0.3">
      <c r="A50" s="649"/>
      <c r="B50" s="705"/>
      <c r="C50" s="226">
        <v>901</v>
      </c>
      <c r="D50" s="227" t="s">
        <v>154</v>
      </c>
      <c r="E50" s="253" t="s">
        <v>73</v>
      </c>
      <c r="F50" s="233">
        <f>Количество!Q26</f>
        <v>95</v>
      </c>
      <c r="G50" s="256">
        <f t="shared" si="5"/>
        <v>6.333333333333333</v>
      </c>
      <c r="H50" s="234">
        <f t="shared" si="1"/>
        <v>9.5</v>
      </c>
      <c r="I50" s="235">
        <v>1</v>
      </c>
      <c r="J50" s="233">
        <v>1</v>
      </c>
      <c r="K50" s="236"/>
      <c r="L50" s="345"/>
      <c r="M50" s="250">
        <v>9</v>
      </c>
      <c r="N50" s="243" t="s">
        <v>215</v>
      </c>
      <c r="O50" s="243"/>
    </row>
    <row r="51" spans="1:17" ht="24" thickBot="1" x14ac:dyDescent="0.35">
      <c r="A51" s="649"/>
      <c r="B51" s="706"/>
      <c r="C51" s="329">
        <v>970</v>
      </c>
      <c r="D51" s="328" t="s">
        <v>205</v>
      </c>
      <c r="E51" s="342" t="s">
        <v>76</v>
      </c>
      <c r="F51" s="303">
        <f>Количество!N35</f>
        <v>48</v>
      </c>
      <c r="G51" s="37">
        <f t="shared" si="5"/>
        <v>3.2</v>
      </c>
      <c r="H51" s="368">
        <f t="shared" si="1"/>
        <v>4.8</v>
      </c>
      <c r="I51" s="353"/>
      <c r="J51" s="303"/>
      <c r="K51" s="361"/>
      <c r="L51" s="358"/>
      <c r="M51" s="350">
        <v>5</v>
      </c>
      <c r="N51" s="245"/>
      <c r="O51" s="245"/>
    </row>
    <row r="52" spans="1:17" ht="27.6" x14ac:dyDescent="0.3">
      <c r="A52" s="649"/>
      <c r="B52" s="704" t="s">
        <v>9</v>
      </c>
      <c r="C52" s="273">
        <v>910</v>
      </c>
      <c r="D52" s="262" t="s">
        <v>173</v>
      </c>
      <c r="E52" s="296" t="s">
        <v>206</v>
      </c>
      <c r="F52" s="285">
        <f>Количество!P14</f>
        <v>78</v>
      </c>
      <c r="G52" s="286">
        <f t="shared" si="5"/>
        <v>5.2</v>
      </c>
      <c r="H52" s="287">
        <f t="shared" si="1"/>
        <v>7.8</v>
      </c>
      <c r="I52" s="288"/>
      <c r="J52" s="285"/>
      <c r="K52" s="289"/>
      <c r="L52" s="344"/>
      <c r="M52" s="290">
        <v>8</v>
      </c>
      <c r="N52" s="244"/>
      <c r="O52" s="244"/>
    </row>
    <row r="53" spans="1:17" s="14" customFormat="1" ht="23.4" x14ac:dyDescent="0.3">
      <c r="A53" s="649"/>
      <c r="B53" s="705"/>
      <c r="C53" s="226">
        <v>902</v>
      </c>
      <c r="D53" s="227" t="s">
        <v>155</v>
      </c>
      <c r="E53" s="253" t="s">
        <v>73</v>
      </c>
      <c r="F53" s="233">
        <f>Количество!P26</f>
        <v>88</v>
      </c>
      <c r="G53" s="256">
        <f t="shared" si="5"/>
        <v>5.8666666666666663</v>
      </c>
      <c r="H53" s="234">
        <f t="shared" si="1"/>
        <v>8.8000000000000007</v>
      </c>
      <c r="I53" s="235">
        <v>3</v>
      </c>
      <c r="J53" s="233">
        <v>1</v>
      </c>
      <c r="K53" s="236"/>
      <c r="L53" s="345"/>
      <c r="M53" s="250">
        <v>11</v>
      </c>
      <c r="N53" s="241" t="s">
        <v>218</v>
      </c>
      <c r="O53" s="241"/>
      <c r="P53" s="54"/>
      <c r="Q53" s="54"/>
    </row>
    <row r="54" spans="1:17" ht="24" thickBot="1" x14ac:dyDescent="0.35">
      <c r="A54" s="650"/>
      <c r="B54" s="706"/>
      <c r="C54" s="329">
        <v>970</v>
      </c>
      <c r="D54" s="328" t="s">
        <v>205</v>
      </c>
      <c r="E54" s="342" t="s">
        <v>76</v>
      </c>
      <c r="F54" s="303">
        <f>Количество!P35</f>
        <v>53</v>
      </c>
      <c r="G54" s="37">
        <f t="shared" si="5"/>
        <v>3.5333333333333332</v>
      </c>
      <c r="H54" s="368">
        <f t="shared" si="1"/>
        <v>5.3</v>
      </c>
      <c r="I54" s="353"/>
      <c r="J54" s="303"/>
      <c r="K54" s="354"/>
      <c r="L54" s="358"/>
      <c r="M54" s="350">
        <v>6</v>
      </c>
      <c r="N54" s="245"/>
      <c r="O54" s="245"/>
    </row>
    <row r="55" spans="1:17" ht="23.4" customHeight="1" x14ac:dyDescent="0.3">
      <c r="A55" s="648" t="s">
        <v>108</v>
      </c>
      <c r="B55" s="657" t="s">
        <v>230</v>
      </c>
      <c r="C55" s="273">
        <v>957</v>
      </c>
      <c r="D55" s="262" t="s">
        <v>187</v>
      </c>
      <c r="E55" s="296" t="s">
        <v>206</v>
      </c>
      <c r="F55" s="285">
        <f>Количество!Q14</f>
        <v>60</v>
      </c>
      <c r="G55" s="286">
        <f t="shared" si="5"/>
        <v>4</v>
      </c>
      <c r="H55" s="287">
        <f t="shared" si="1"/>
        <v>6</v>
      </c>
      <c r="I55" s="288">
        <v>1</v>
      </c>
      <c r="J55" s="285">
        <v>1</v>
      </c>
      <c r="K55" s="300"/>
      <c r="L55" s="344"/>
      <c r="M55" s="290" t="s">
        <v>191</v>
      </c>
      <c r="N55" s="244" t="s">
        <v>217</v>
      </c>
      <c r="O55" s="244"/>
    </row>
    <row r="56" spans="1:17" ht="23.4" x14ac:dyDescent="0.3">
      <c r="A56" s="649"/>
      <c r="B56" s="703"/>
      <c r="C56" s="226">
        <v>901</v>
      </c>
      <c r="D56" s="227" t="s">
        <v>154</v>
      </c>
      <c r="E56" s="253" t="s">
        <v>220</v>
      </c>
      <c r="F56" s="233">
        <f>Количество!Q23+Количество!Q22+Количество!Q18+Количество!Q16</f>
        <v>49</v>
      </c>
      <c r="G56" s="256">
        <f t="shared" si="5"/>
        <v>3.2666666666666666</v>
      </c>
      <c r="H56" s="234">
        <f t="shared" si="1"/>
        <v>4.9000000000000004</v>
      </c>
      <c r="I56" s="235">
        <v>1</v>
      </c>
      <c r="J56" s="233">
        <v>1</v>
      </c>
      <c r="K56" s="236"/>
      <c r="L56" s="346"/>
      <c r="M56" s="239" t="s">
        <v>164</v>
      </c>
      <c r="N56" s="243" t="s">
        <v>215</v>
      </c>
      <c r="O56" s="257"/>
    </row>
    <row r="57" spans="1:17" ht="23.4" x14ac:dyDescent="0.3">
      <c r="A57" s="649"/>
      <c r="B57" s="703"/>
      <c r="C57" s="226">
        <v>902</v>
      </c>
      <c r="D57" s="227" t="s">
        <v>155</v>
      </c>
      <c r="E57" s="253" t="s">
        <v>163</v>
      </c>
      <c r="F57" s="233">
        <f>Количество!Q20+Количество!Q24+Количество!Q19+Количество!Q15</f>
        <v>46</v>
      </c>
      <c r="G57" s="256">
        <f t="shared" si="5"/>
        <v>3.0666666666666669</v>
      </c>
      <c r="H57" s="234">
        <f t="shared" si="1"/>
        <v>4.5999999999999996</v>
      </c>
      <c r="I57" s="235"/>
      <c r="J57" s="233"/>
      <c r="K57" s="236"/>
      <c r="L57" s="346"/>
      <c r="M57" s="239" t="s">
        <v>184</v>
      </c>
      <c r="N57" s="241" t="s">
        <v>208</v>
      </c>
      <c r="O57" s="258"/>
    </row>
    <row r="58" spans="1:17" ht="24" thickBot="1" x14ac:dyDescent="0.35">
      <c r="A58" s="650"/>
      <c r="B58" s="658"/>
      <c r="C58" s="329">
        <v>900</v>
      </c>
      <c r="D58" s="328" t="s">
        <v>204</v>
      </c>
      <c r="E58" s="342" t="s">
        <v>76</v>
      </c>
      <c r="F58" s="303">
        <f>Количество!Q35</f>
        <v>48</v>
      </c>
      <c r="G58" s="37">
        <f t="shared" si="5"/>
        <v>3.2</v>
      </c>
      <c r="H58" s="368">
        <f t="shared" si="1"/>
        <v>4.8</v>
      </c>
      <c r="I58" s="353"/>
      <c r="J58" s="303"/>
      <c r="K58" s="354"/>
      <c r="L58" s="358"/>
      <c r="M58" s="350" t="s">
        <v>209</v>
      </c>
      <c r="N58" s="245"/>
      <c r="O58" s="245"/>
    </row>
    <row r="59" spans="1:17" ht="24" hidden="1" thickBot="1" x14ac:dyDescent="0.35">
      <c r="A59" s="699"/>
      <c r="B59" s="702" t="s">
        <v>57</v>
      </c>
      <c r="C59" s="33">
        <v>957</v>
      </c>
      <c r="D59" s="34" t="s">
        <v>87</v>
      </c>
      <c r="E59" s="39" t="s">
        <v>59</v>
      </c>
      <c r="F59" s="278"/>
      <c r="G59" s="35">
        <f t="shared" si="5"/>
        <v>0</v>
      </c>
      <c r="H59" s="234"/>
      <c r="I59" s="294"/>
      <c r="J59" s="278"/>
      <c r="K59" s="295"/>
      <c r="L59" s="345"/>
      <c r="M59" s="290"/>
      <c r="N59" s="244"/>
      <c r="O59" s="244"/>
    </row>
    <row r="60" spans="1:17" ht="24" hidden="1" thickBot="1" x14ac:dyDescent="0.35">
      <c r="A60" s="700"/>
      <c r="B60" s="703"/>
      <c r="C60" s="25">
        <v>901</v>
      </c>
      <c r="D60" s="26" t="s">
        <v>88</v>
      </c>
      <c r="E60" s="38" t="s">
        <v>74</v>
      </c>
      <c r="F60" s="233"/>
      <c r="G60" s="35">
        <f t="shared" si="5"/>
        <v>0</v>
      </c>
      <c r="H60" s="234"/>
      <c r="I60" s="235"/>
      <c r="J60" s="233"/>
      <c r="K60" s="236"/>
      <c r="L60" s="346"/>
      <c r="M60" s="239"/>
      <c r="N60" s="241"/>
      <c r="O60" s="241"/>
    </row>
    <row r="61" spans="1:17" ht="24" hidden="1" thickBot="1" x14ac:dyDescent="0.35">
      <c r="A61" s="700"/>
      <c r="B61" s="703"/>
      <c r="C61" s="25">
        <v>902</v>
      </c>
      <c r="D61" s="26" t="s">
        <v>85</v>
      </c>
      <c r="E61" s="38" t="s">
        <v>75</v>
      </c>
      <c r="F61" s="233"/>
      <c r="G61" s="35">
        <f t="shared" si="5"/>
        <v>0</v>
      </c>
      <c r="H61" s="234"/>
      <c r="I61" s="235"/>
      <c r="J61" s="233"/>
      <c r="K61" s="236"/>
      <c r="L61" s="346"/>
      <c r="M61" s="239"/>
      <c r="N61" s="241"/>
      <c r="O61" s="241"/>
    </row>
    <row r="62" spans="1:17" ht="24" hidden="1" thickBot="1" x14ac:dyDescent="0.35">
      <c r="A62" s="701"/>
      <c r="B62" s="658"/>
      <c r="C62" s="30">
        <v>900</v>
      </c>
      <c r="D62" s="31" t="s">
        <v>86</v>
      </c>
      <c r="E62" s="40" t="s">
        <v>76</v>
      </c>
      <c r="F62" s="303"/>
      <c r="G62" s="37">
        <f t="shared" si="5"/>
        <v>0</v>
      </c>
      <c r="H62" s="368"/>
      <c r="I62" s="353"/>
      <c r="J62" s="303"/>
      <c r="K62" s="354"/>
      <c r="L62" s="358"/>
      <c r="M62" s="350"/>
      <c r="N62" s="245"/>
      <c r="O62" s="245"/>
    </row>
    <row r="63" spans="1:17" ht="12.6" customHeight="1" x14ac:dyDescent="0.3">
      <c r="A63" s="648" t="s">
        <v>162</v>
      </c>
      <c r="B63" s="651" t="s">
        <v>78</v>
      </c>
      <c r="C63" s="21"/>
      <c r="D63" s="62"/>
      <c r="E63" s="41"/>
      <c r="F63" s="285"/>
      <c r="G63" s="24"/>
      <c r="H63" s="287"/>
      <c r="I63" s="288"/>
      <c r="J63" s="285"/>
      <c r="K63" s="289"/>
      <c r="L63" s="344"/>
      <c r="M63" s="290"/>
      <c r="N63" s="244"/>
      <c r="O63" s="244"/>
    </row>
    <row r="64" spans="1:17" ht="13.2" customHeight="1" x14ac:dyDescent="0.3">
      <c r="A64" s="649"/>
      <c r="B64" s="652"/>
      <c r="C64" s="25"/>
      <c r="D64" s="26"/>
      <c r="E64" s="38"/>
      <c r="F64" s="233"/>
      <c r="G64" s="29"/>
      <c r="H64" s="238"/>
      <c r="I64" s="235"/>
      <c r="J64" s="233"/>
      <c r="K64" s="236"/>
      <c r="L64" s="346"/>
      <c r="M64" s="239"/>
      <c r="N64" s="241"/>
      <c r="O64" s="241"/>
    </row>
    <row r="65" spans="1:17" ht="13.95" customHeight="1" thickBot="1" x14ac:dyDescent="0.35">
      <c r="A65" s="650"/>
      <c r="B65" s="653"/>
      <c r="C65" s="59"/>
      <c r="D65" s="60"/>
      <c r="E65" s="61"/>
      <c r="F65" s="343"/>
      <c r="G65" s="37">
        <f>F65/15</f>
        <v>0</v>
      </c>
      <c r="H65" s="368"/>
      <c r="I65" s="362"/>
      <c r="J65" s="343"/>
      <c r="K65" s="363"/>
      <c r="L65" s="358"/>
      <c r="M65" s="350"/>
      <c r="N65" s="245"/>
      <c r="O65" s="245"/>
    </row>
    <row r="66" spans="1:17" ht="28.95" customHeight="1" x14ac:dyDescent="0.3">
      <c r="A66" s="648" t="s">
        <v>165</v>
      </c>
      <c r="B66" s="651" t="s">
        <v>93</v>
      </c>
      <c r="C66" s="285">
        <v>957</v>
      </c>
      <c r="D66" s="377" t="s">
        <v>187</v>
      </c>
      <c r="E66" s="296" t="s">
        <v>192</v>
      </c>
      <c r="F66" s="285">
        <f>Количество!S6+Количество!S11</f>
        <v>29</v>
      </c>
      <c r="G66" s="286"/>
      <c r="H66" s="287">
        <f>F66/5</f>
        <v>5.8</v>
      </c>
      <c r="I66" s="288"/>
      <c r="J66" s="285"/>
      <c r="K66" s="289"/>
      <c r="L66" s="285"/>
      <c r="M66" s="301">
        <v>6</v>
      </c>
      <c r="N66" s="244"/>
      <c r="O66" s="244"/>
    </row>
    <row r="67" spans="1:17" ht="28.95" customHeight="1" x14ac:dyDescent="0.3">
      <c r="A67" s="649"/>
      <c r="B67" s="652"/>
      <c r="C67" s="233">
        <v>910</v>
      </c>
      <c r="D67" s="394" t="s">
        <v>173</v>
      </c>
      <c r="E67" s="253" t="s">
        <v>193</v>
      </c>
      <c r="F67" s="233">
        <f>Количество!S12</f>
        <v>17</v>
      </c>
      <c r="G67" s="237"/>
      <c r="H67" s="234">
        <f>F67/5</f>
        <v>3.4</v>
      </c>
      <c r="I67" s="235"/>
      <c r="J67" s="233"/>
      <c r="K67" s="236"/>
      <c r="L67" s="278"/>
      <c r="M67" s="259">
        <v>4</v>
      </c>
      <c r="N67" s="241"/>
      <c r="O67" s="241"/>
    </row>
    <row r="68" spans="1:17" ht="28.95" customHeight="1" x14ac:dyDescent="0.3">
      <c r="A68" s="649"/>
      <c r="B68" s="652"/>
      <c r="C68" s="226">
        <v>901</v>
      </c>
      <c r="D68" s="394" t="s">
        <v>154</v>
      </c>
      <c r="E68" s="380" t="s">
        <v>224</v>
      </c>
      <c r="F68" s="233">
        <v>20</v>
      </c>
      <c r="G68" s="237"/>
      <c r="H68" s="234">
        <f>F68/10</f>
        <v>2</v>
      </c>
      <c r="I68" s="235"/>
      <c r="J68" s="233"/>
      <c r="K68" s="236"/>
      <c r="L68" s="278"/>
      <c r="M68" s="259">
        <v>2</v>
      </c>
      <c r="N68" s="241"/>
      <c r="O68" s="241"/>
    </row>
    <row r="69" spans="1:17" ht="28.95" customHeight="1" x14ac:dyDescent="0.3">
      <c r="A69" s="649"/>
      <c r="B69" s="652"/>
      <c r="C69" s="233">
        <v>902</v>
      </c>
      <c r="D69" s="394" t="s">
        <v>155</v>
      </c>
      <c r="E69" s="253" t="s">
        <v>167</v>
      </c>
      <c r="F69" s="233">
        <f>Количество!S18+Количество!S22</f>
        <v>24</v>
      </c>
      <c r="G69" s="237"/>
      <c r="H69" s="234">
        <f>F69/10</f>
        <v>2.4</v>
      </c>
      <c r="I69" s="235"/>
      <c r="J69" s="233"/>
      <c r="K69" s="236"/>
      <c r="L69" s="278"/>
      <c r="M69" s="259"/>
      <c r="N69" s="241"/>
      <c r="O69" s="241"/>
    </row>
    <row r="70" spans="1:17" s="14" customFormat="1" ht="28.95" customHeight="1" x14ac:dyDescent="0.3">
      <c r="A70" s="649"/>
      <c r="B70" s="652"/>
      <c r="C70" s="233">
        <v>914</v>
      </c>
      <c r="D70" s="394" t="s">
        <v>156</v>
      </c>
      <c r="E70" s="253" t="s">
        <v>169</v>
      </c>
      <c r="F70" s="233">
        <f>Количество!S24</f>
        <v>18</v>
      </c>
      <c r="G70" s="237"/>
      <c r="H70" s="238">
        <f t="shared" ref="H70:H77" si="6">F70/10</f>
        <v>1.8</v>
      </c>
      <c r="I70" s="235"/>
      <c r="J70" s="233"/>
      <c r="K70" s="236"/>
      <c r="L70" s="233"/>
      <c r="M70" s="259">
        <v>2</v>
      </c>
      <c r="N70" s="241"/>
      <c r="O70" s="241"/>
      <c r="P70" s="54"/>
      <c r="Q70" s="54"/>
    </row>
    <row r="71" spans="1:17" ht="35.25" customHeight="1" x14ac:dyDescent="0.3">
      <c r="A71" s="649"/>
      <c r="B71" s="652"/>
      <c r="C71" s="233">
        <v>970</v>
      </c>
      <c r="D71" s="394" t="s">
        <v>205</v>
      </c>
      <c r="E71" s="253" t="s">
        <v>207</v>
      </c>
      <c r="F71" s="233">
        <f>Количество!S33+Количество!S31</f>
        <v>17</v>
      </c>
      <c r="G71" s="29"/>
      <c r="H71" s="238">
        <f t="shared" si="6"/>
        <v>1.7</v>
      </c>
      <c r="I71" s="235">
        <v>1</v>
      </c>
      <c r="J71" s="233">
        <v>1</v>
      </c>
      <c r="K71" s="236"/>
      <c r="L71" s="233"/>
      <c r="M71" s="259">
        <v>6</v>
      </c>
      <c r="N71" s="241"/>
      <c r="O71" s="241"/>
    </row>
    <row r="72" spans="1:17" ht="28.95" customHeight="1" thickBot="1" x14ac:dyDescent="0.35">
      <c r="A72" s="650"/>
      <c r="B72" s="653"/>
      <c r="C72" s="329">
        <v>900</v>
      </c>
      <c r="D72" s="378" t="s">
        <v>204</v>
      </c>
      <c r="E72" s="381" t="s">
        <v>226</v>
      </c>
      <c r="F72" s="343">
        <v>13</v>
      </c>
      <c r="G72" s="37"/>
      <c r="H72" s="238">
        <f t="shared" si="6"/>
        <v>1.3</v>
      </c>
      <c r="I72" s="362"/>
      <c r="J72" s="343"/>
      <c r="K72" s="363"/>
      <c r="L72" s="343"/>
      <c r="M72" s="352">
        <v>2</v>
      </c>
      <c r="N72" s="245"/>
      <c r="O72" s="245"/>
    </row>
    <row r="73" spans="1:17" ht="28.95" customHeight="1" x14ac:dyDescent="0.3">
      <c r="A73" s="695" t="s">
        <v>166</v>
      </c>
      <c r="B73" s="651" t="s">
        <v>93</v>
      </c>
      <c r="C73" s="302">
        <v>957</v>
      </c>
      <c r="D73" s="377" t="s">
        <v>187</v>
      </c>
      <c r="E73" s="296" t="s">
        <v>194</v>
      </c>
      <c r="F73" s="285">
        <f>Количество!S8+Количество!S7</f>
        <v>29</v>
      </c>
      <c r="G73" s="286"/>
      <c r="H73" s="287">
        <f>F73/5</f>
        <v>5.8</v>
      </c>
      <c r="I73" s="288"/>
      <c r="J73" s="285"/>
      <c r="K73" s="289"/>
      <c r="L73" s="285"/>
      <c r="M73" s="301">
        <v>6</v>
      </c>
      <c r="N73" s="244"/>
      <c r="O73" s="244"/>
    </row>
    <row r="74" spans="1:17" ht="28.95" customHeight="1" x14ac:dyDescent="0.3">
      <c r="A74" s="696"/>
      <c r="B74" s="652"/>
      <c r="C74" s="260">
        <v>910</v>
      </c>
      <c r="D74" s="394" t="s">
        <v>173</v>
      </c>
      <c r="E74" s="253" t="s">
        <v>195</v>
      </c>
      <c r="F74" s="233">
        <f>Количество!S5+Количество!S10</f>
        <v>15</v>
      </c>
      <c r="G74" s="237"/>
      <c r="H74" s="238">
        <f>F74/5</f>
        <v>3</v>
      </c>
      <c r="I74" s="235"/>
      <c r="J74" s="233"/>
      <c r="K74" s="236"/>
      <c r="L74" s="233"/>
      <c r="M74" s="259">
        <v>3</v>
      </c>
      <c r="N74" s="241"/>
      <c r="O74" s="241"/>
    </row>
    <row r="75" spans="1:17" ht="28.95" customHeight="1" x14ac:dyDescent="0.3">
      <c r="A75" s="696"/>
      <c r="B75" s="652"/>
      <c r="C75" s="261">
        <v>901</v>
      </c>
      <c r="D75" s="394" t="s">
        <v>154</v>
      </c>
      <c r="E75" s="380" t="s">
        <v>225</v>
      </c>
      <c r="F75" s="233">
        <v>20</v>
      </c>
      <c r="G75" s="237"/>
      <c r="H75" s="238">
        <f t="shared" si="6"/>
        <v>2</v>
      </c>
      <c r="I75" s="235"/>
      <c r="J75" s="233"/>
      <c r="K75" s="236"/>
      <c r="L75" s="233"/>
      <c r="M75" s="259">
        <v>2</v>
      </c>
      <c r="N75" s="241"/>
      <c r="O75" s="241"/>
    </row>
    <row r="76" spans="1:17" s="14" customFormat="1" ht="28.95" customHeight="1" x14ac:dyDescent="0.3">
      <c r="A76" s="696"/>
      <c r="B76" s="652"/>
      <c r="C76" s="261">
        <v>902</v>
      </c>
      <c r="D76" s="394" t="s">
        <v>155</v>
      </c>
      <c r="E76" s="253" t="s">
        <v>168</v>
      </c>
      <c r="F76" s="233">
        <f>Количество!S19+Количество!S20</f>
        <v>18</v>
      </c>
      <c r="G76" s="237"/>
      <c r="H76" s="238">
        <f t="shared" si="6"/>
        <v>1.8</v>
      </c>
      <c r="I76" s="235"/>
      <c r="J76" s="233"/>
      <c r="K76" s="236"/>
      <c r="L76" s="233"/>
      <c r="M76" s="259">
        <v>6</v>
      </c>
      <c r="N76" s="241"/>
      <c r="O76" s="241"/>
      <c r="P76" s="54"/>
      <c r="Q76" s="54"/>
    </row>
    <row r="77" spans="1:17" s="14" customFormat="1" ht="28.95" customHeight="1" x14ac:dyDescent="0.3">
      <c r="A77" s="696"/>
      <c r="B77" s="652"/>
      <c r="C77" s="261">
        <v>914</v>
      </c>
      <c r="D77" s="394" t="s">
        <v>156</v>
      </c>
      <c r="E77" s="253" t="s">
        <v>170</v>
      </c>
      <c r="F77" s="233">
        <f>Количество!S23+Количество!S16</f>
        <v>18</v>
      </c>
      <c r="G77" s="237"/>
      <c r="H77" s="238">
        <f t="shared" si="6"/>
        <v>1.8</v>
      </c>
      <c r="I77" s="235">
        <v>2</v>
      </c>
      <c r="J77" s="233">
        <v>1</v>
      </c>
      <c r="K77" s="236"/>
      <c r="L77" s="233"/>
      <c r="M77" s="259">
        <v>3</v>
      </c>
      <c r="N77" s="241" t="s">
        <v>265</v>
      </c>
      <c r="O77" s="241"/>
      <c r="P77" s="54"/>
      <c r="Q77" s="54"/>
    </row>
    <row r="78" spans="1:17" s="14" customFormat="1" ht="28.95" customHeight="1" x14ac:dyDescent="0.3">
      <c r="A78" s="696"/>
      <c r="B78" s="652"/>
      <c r="C78" s="376">
        <v>900</v>
      </c>
      <c r="D78" s="395" t="s">
        <v>204</v>
      </c>
      <c r="E78" s="382" t="s">
        <v>227</v>
      </c>
      <c r="F78" s="278">
        <v>16</v>
      </c>
      <c r="G78" s="256"/>
      <c r="H78" s="234">
        <f t="shared" ref="H78:H80" si="7">F78/10</f>
        <v>1.6</v>
      </c>
      <c r="I78" s="294"/>
      <c r="J78" s="278"/>
      <c r="K78" s="295"/>
      <c r="L78" s="278"/>
      <c r="M78" s="375">
        <v>2</v>
      </c>
      <c r="N78" s="243"/>
      <c r="O78" s="243"/>
      <c r="P78" s="54"/>
      <c r="Q78" s="54"/>
    </row>
    <row r="79" spans="1:17" s="14" customFormat="1" ht="42" customHeight="1" thickBot="1" x14ac:dyDescent="0.35">
      <c r="A79" s="696"/>
      <c r="B79" s="652"/>
      <c r="C79" s="266">
        <v>970</v>
      </c>
      <c r="D79" s="396" t="s">
        <v>205</v>
      </c>
      <c r="E79" s="537" t="s">
        <v>221</v>
      </c>
      <c r="F79" s="267">
        <f>Количество!S28</f>
        <v>14</v>
      </c>
      <c r="G79" s="268"/>
      <c r="H79" s="269">
        <f t="shared" si="7"/>
        <v>1.4</v>
      </c>
      <c r="I79" s="270"/>
      <c r="J79" s="267"/>
      <c r="K79" s="271"/>
      <c r="L79" s="267"/>
      <c r="M79" s="538">
        <v>3</v>
      </c>
      <c r="N79" s="240"/>
      <c r="O79" s="240"/>
      <c r="P79" s="54"/>
      <c r="Q79" s="54"/>
    </row>
    <row r="80" spans="1:17" ht="23.4" customHeight="1" x14ac:dyDescent="0.3">
      <c r="A80" s="689" t="s">
        <v>171</v>
      </c>
      <c r="B80" s="671" t="s">
        <v>172</v>
      </c>
      <c r="C80" s="674">
        <v>910</v>
      </c>
      <c r="D80" s="676" t="s">
        <v>173</v>
      </c>
      <c r="E80" s="678" t="s">
        <v>229</v>
      </c>
      <c r="F80" s="638">
        <v>97</v>
      </c>
      <c r="G80" s="24"/>
      <c r="H80" s="634">
        <f t="shared" si="7"/>
        <v>9.6999999999999993</v>
      </c>
      <c r="I80" s="636"/>
      <c r="J80" s="638"/>
      <c r="K80" s="640"/>
      <c r="L80" s="638"/>
      <c r="M80" s="628"/>
      <c r="N80" s="630"/>
      <c r="O80" s="632"/>
      <c r="P80" s="2"/>
      <c r="Q80" s="2"/>
    </row>
    <row r="81" spans="1:17" ht="11.4" customHeight="1" thickBot="1" x14ac:dyDescent="0.35">
      <c r="A81" s="690"/>
      <c r="B81" s="672"/>
      <c r="C81" s="675"/>
      <c r="D81" s="677"/>
      <c r="E81" s="679"/>
      <c r="F81" s="639"/>
      <c r="G81" s="32"/>
      <c r="H81" s="635"/>
      <c r="I81" s="637"/>
      <c r="J81" s="639"/>
      <c r="K81" s="641"/>
      <c r="L81" s="639"/>
      <c r="M81" s="629"/>
      <c r="N81" s="631"/>
      <c r="O81" s="633"/>
      <c r="P81" s="2"/>
      <c r="Q81" s="2"/>
    </row>
    <row r="82" spans="1:17" ht="23.4" customHeight="1" x14ac:dyDescent="0.3">
      <c r="A82" s="668" t="s">
        <v>174</v>
      </c>
      <c r="B82" s="541" t="s">
        <v>71</v>
      </c>
      <c r="C82" s="304">
        <v>901</v>
      </c>
      <c r="D82" s="305" t="s">
        <v>154</v>
      </c>
      <c r="E82" s="384"/>
      <c r="F82" s="278">
        <v>12</v>
      </c>
      <c r="G82" s="35"/>
      <c r="H82" s="579">
        <f t="shared" ref="H82:H94" si="8">F82/10</f>
        <v>1.2</v>
      </c>
      <c r="I82" s="294"/>
      <c r="J82" s="278"/>
      <c r="K82" s="295"/>
      <c r="L82" s="278"/>
      <c r="M82" s="375"/>
      <c r="N82" s="243"/>
      <c r="O82" s="243"/>
      <c r="P82" s="71" t="s">
        <v>100</v>
      </c>
      <c r="Q82" s="2"/>
    </row>
    <row r="83" spans="1:17" ht="22.95" customHeight="1" x14ac:dyDescent="0.3">
      <c r="A83" s="669"/>
      <c r="B83" s="398" t="s">
        <v>15</v>
      </c>
      <c r="C83" s="264">
        <v>910</v>
      </c>
      <c r="D83" s="275" t="s">
        <v>173</v>
      </c>
      <c r="E83" s="387"/>
      <c r="F83" s="233">
        <v>7</v>
      </c>
      <c r="G83" s="29"/>
      <c r="H83" s="580">
        <f t="shared" si="8"/>
        <v>0.7</v>
      </c>
      <c r="I83" s="294"/>
      <c r="J83" s="278"/>
      <c r="K83" s="295"/>
      <c r="L83" s="278"/>
      <c r="M83" s="375"/>
      <c r="N83" s="243"/>
      <c r="O83" s="243"/>
      <c r="P83" s="2"/>
      <c r="Q83" s="2"/>
    </row>
    <row r="84" spans="1:17" ht="25.2" customHeight="1" thickBot="1" x14ac:dyDescent="0.35">
      <c r="A84" s="670"/>
      <c r="B84" s="399" t="s">
        <v>55</v>
      </c>
      <c r="C84" s="272">
        <v>910</v>
      </c>
      <c r="D84" s="277" t="s">
        <v>173</v>
      </c>
      <c r="E84" s="388"/>
      <c r="F84" s="267">
        <v>17</v>
      </c>
      <c r="G84" s="58"/>
      <c r="H84" s="581">
        <f t="shared" si="8"/>
        <v>1.7</v>
      </c>
      <c r="I84" s="539"/>
      <c r="J84" s="391"/>
      <c r="K84" s="535"/>
      <c r="L84" s="391"/>
      <c r="M84" s="540"/>
      <c r="N84" s="249"/>
      <c r="O84" s="249"/>
      <c r="P84" s="2"/>
      <c r="Q84" s="2"/>
    </row>
    <row r="85" spans="1:17" ht="25.2" customHeight="1" x14ac:dyDescent="0.3">
      <c r="A85" s="684" t="s">
        <v>175</v>
      </c>
      <c r="B85" s="397" t="s">
        <v>5</v>
      </c>
      <c r="C85" s="383">
        <v>970</v>
      </c>
      <c r="D85" s="274" t="s">
        <v>205</v>
      </c>
      <c r="E85" s="386" t="s">
        <v>228</v>
      </c>
      <c r="F85" s="285">
        <v>0</v>
      </c>
      <c r="G85" s="24"/>
      <c r="H85" s="582">
        <f t="shared" si="8"/>
        <v>0</v>
      </c>
      <c r="I85" s="288"/>
      <c r="J85" s="285"/>
      <c r="K85" s="289"/>
      <c r="L85" s="285"/>
      <c r="M85" s="301"/>
      <c r="N85" s="244"/>
      <c r="O85" s="246"/>
      <c r="P85" s="2"/>
      <c r="Q85" s="2"/>
    </row>
    <row r="86" spans="1:17" ht="25.2" customHeight="1" thickBot="1" x14ac:dyDescent="0.35">
      <c r="A86" s="685"/>
      <c r="B86" s="544" t="s">
        <v>6</v>
      </c>
      <c r="C86" s="265">
        <v>910</v>
      </c>
      <c r="D86" s="276" t="s">
        <v>173</v>
      </c>
      <c r="E86" s="385" t="s">
        <v>229</v>
      </c>
      <c r="F86" s="303">
        <v>77</v>
      </c>
      <c r="G86" s="32"/>
      <c r="H86" s="578">
        <f t="shared" si="8"/>
        <v>7.7</v>
      </c>
      <c r="I86" s="362"/>
      <c r="J86" s="343"/>
      <c r="K86" s="363"/>
      <c r="L86" s="343"/>
      <c r="M86" s="352"/>
      <c r="N86" s="245"/>
      <c r="O86" s="548"/>
      <c r="P86" s="2"/>
      <c r="Q86" s="2"/>
    </row>
    <row r="87" spans="1:17" ht="23.4" customHeight="1" x14ac:dyDescent="0.3">
      <c r="A87" s="686" t="s">
        <v>196</v>
      </c>
      <c r="B87" s="542" t="s">
        <v>82</v>
      </c>
      <c r="C87" s="389">
        <v>970</v>
      </c>
      <c r="D87" s="305" t="s">
        <v>205</v>
      </c>
      <c r="E87" s="543" t="s">
        <v>83</v>
      </c>
      <c r="F87" s="278">
        <v>16</v>
      </c>
      <c r="G87" s="35"/>
      <c r="H87" s="579">
        <f t="shared" si="8"/>
        <v>1.6</v>
      </c>
      <c r="I87" s="294"/>
      <c r="J87" s="278"/>
      <c r="K87" s="295"/>
      <c r="L87" s="278"/>
      <c r="M87" s="375"/>
      <c r="N87" s="243"/>
      <c r="O87" s="549" t="s">
        <v>266</v>
      </c>
      <c r="P87" s="2"/>
      <c r="Q87" s="2"/>
    </row>
    <row r="88" spans="1:17" ht="25.2" customHeight="1" x14ac:dyDescent="0.3">
      <c r="A88" s="687"/>
      <c r="B88" s="400" t="s">
        <v>9</v>
      </c>
      <c r="C88" s="264">
        <v>910</v>
      </c>
      <c r="D88" s="275" t="s">
        <v>173</v>
      </c>
      <c r="E88" s="406" t="s">
        <v>83</v>
      </c>
      <c r="F88" s="233">
        <v>37</v>
      </c>
      <c r="G88" s="29"/>
      <c r="H88" s="580">
        <f t="shared" si="8"/>
        <v>3.7</v>
      </c>
      <c r="I88" s="294"/>
      <c r="J88" s="278"/>
      <c r="K88" s="295"/>
      <c r="L88" s="278"/>
      <c r="M88" s="375"/>
      <c r="N88" s="243"/>
      <c r="O88" s="247" t="s">
        <v>272</v>
      </c>
      <c r="P88" s="2"/>
      <c r="Q88" s="2"/>
    </row>
    <row r="89" spans="1:17" ht="25.2" customHeight="1" x14ac:dyDescent="0.3">
      <c r="A89" s="688"/>
      <c r="B89" s="691" t="s">
        <v>98</v>
      </c>
      <c r="C89" s="304">
        <v>910</v>
      </c>
      <c r="D89" s="305" t="s">
        <v>173</v>
      </c>
      <c r="E89" s="390" t="s">
        <v>83</v>
      </c>
      <c r="F89" s="391">
        <v>18</v>
      </c>
      <c r="G89" s="55"/>
      <c r="H89" s="583">
        <f t="shared" si="8"/>
        <v>1.8</v>
      </c>
      <c r="I89" s="294"/>
      <c r="J89" s="278"/>
      <c r="K89" s="295"/>
      <c r="L89" s="278"/>
      <c r="M89" s="375"/>
      <c r="N89" s="243"/>
      <c r="O89" s="247"/>
      <c r="P89" s="2"/>
      <c r="Q89" s="2"/>
    </row>
    <row r="90" spans="1:17" ht="31.2" customHeight="1" thickBot="1" x14ac:dyDescent="0.35">
      <c r="A90" s="688"/>
      <c r="B90" s="692"/>
      <c r="C90" s="407">
        <v>970</v>
      </c>
      <c r="D90" s="277" t="s">
        <v>205</v>
      </c>
      <c r="E90" s="388" t="s">
        <v>83</v>
      </c>
      <c r="F90" s="267">
        <v>18</v>
      </c>
      <c r="G90" s="58"/>
      <c r="H90" s="581">
        <f t="shared" si="8"/>
        <v>1.8</v>
      </c>
      <c r="I90" s="539"/>
      <c r="J90" s="391"/>
      <c r="K90" s="535"/>
      <c r="L90" s="391"/>
      <c r="M90" s="540"/>
      <c r="N90" s="249"/>
      <c r="O90" s="548"/>
      <c r="P90" s="2"/>
      <c r="Q90" s="2"/>
    </row>
    <row r="91" spans="1:17" ht="25.2" customHeight="1" x14ac:dyDescent="0.3">
      <c r="A91" s="689" t="s">
        <v>176</v>
      </c>
      <c r="B91" s="401" t="s">
        <v>7</v>
      </c>
      <c r="C91" s="263">
        <v>910</v>
      </c>
      <c r="D91" s="274" t="s">
        <v>173</v>
      </c>
      <c r="E91" s="393" t="s">
        <v>83</v>
      </c>
      <c r="F91" s="285">
        <v>66</v>
      </c>
      <c r="G91" s="24"/>
      <c r="H91" s="582">
        <f t="shared" si="8"/>
        <v>6.6</v>
      </c>
      <c r="I91" s="288"/>
      <c r="J91" s="285"/>
      <c r="K91" s="289"/>
      <c r="L91" s="285"/>
      <c r="M91" s="301"/>
      <c r="N91" s="244"/>
      <c r="O91" s="244"/>
      <c r="P91" s="2"/>
      <c r="Q91" s="2"/>
    </row>
    <row r="92" spans="1:17" ht="24.6" customHeight="1" thickBot="1" x14ac:dyDescent="0.35">
      <c r="A92" s="690"/>
      <c r="B92" s="402" t="s">
        <v>10</v>
      </c>
      <c r="C92" s="265">
        <v>910</v>
      </c>
      <c r="D92" s="276" t="s">
        <v>173</v>
      </c>
      <c r="E92" s="392" t="s">
        <v>83</v>
      </c>
      <c r="F92" s="303">
        <v>19</v>
      </c>
      <c r="G92" s="32"/>
      <c r="H92" s="578">
        <f t="shared" si="8"/>
        <v>1.9</v>
      </c>
      <c r="I92" s="362"/>
      <c r="J92" s="343"/>
      <c r="K92" s="363"/>
      <c r="L92" s="343"/>
      <c r="M92" s="352"/>
      <c r="N92" s="245"/>
      <c r="O92" s="245"/>
      <c r="P92" s="2"/>
      <c r="Q92" s="2"/>
    </row>
    <row r="93" spans="1:17" ht="24.6" customHeight="1" x14ac:dyDescent="0.3">
      <c r="A93" s="680" t="s">
        <v>177</v>
      </c>
      <c r="B93" s="403" t="s">
        <v>11</v>
      </c>
      <c r="C93" s="389">
        <v>970</v>
      </c>
      <c r="D93" s="305" t="s">
        <v>205</v>
      </c>
      <c r="E93" s="390" t="s">
        <v>83</v>
      </c>
      <c r="F93" s="285">
        <v>25</v>
      </c>
      <c r="G93" s="24"/>
      <c r="H93" s="582">
        <f t="shared" si="8"/>
        <v>2.5</v>
      </c>
      <c r="I93" s="294"/>
      <c r="J93" s="278"/>
      <c r="K93" s="295"/>
      <c r="L93" s="278"/>
      <c r="M93" s="375"/>
      <c r="N93" s="243"/>
      <c r="O93" s="243"/>
      <c r="P93" s="2"/>
      <c r="Q93" s="2"/>
    </row>
    <row r="94" spans="1:17" ht="24.6" customHeight="1" thickBot="1" x14ac:dyDescent="0.35">
      <c r="A94" s="680"/>
      <c r="B94" s="404" t="s">
        <v>8</v>
      </c>
      <c r="C94" s="407">
        <v>970</v>
      </c>
      <c r="D94" s="277" t="s">
        <v>205</v>
      </c>
      <c r="E94" s="388" t="s">
        <v>83</v>
      </c>
      <c r="F94" s="391">
        <v>22</v>
      </c>
      <c r="G94" s="55"/>
      <c r="H94" s="583">
        <f t="shared" si="8"/>
        <v>2.2000000000000002</v>
      </c>
      <c r="I94" s="539"/>
      <c r="J94" s="391"/>
      <c r="K94" s="535"/>
      <c r="L94" s="391"/>
      <c r="M94" s="540"/>
      <c r="N94" s="249"/>
      <c r="O94" s="249"/>
      <c r="P94" s="2"/>
      <c r="Q94" s="2"/>
    </row>
    <row r="95" spans="1:17" s="14" customFormat="1" ht="25.95" customHeight="1" thickBot="1" x14ac:dyDescent="0.35">
      <c r="A95" s="279" t="s">
        <v>178</v>
      </c>
      <c r="B95" s="405" t="s">
        <v>179</v>
      </c>
      <c r="C95" s="408">
        <v>910</v>
      </c>
      <c r="D95" s="409" t="s">
        <v>173</v>
      </c>
      <c r="E95" s="410" t="s">
        <v>83</v>
      </c>
      <c r="F95" s="280"/>
      <c r="G95" s="281"/>
      <c r="H95" s="584"/>
      <c r="I95" s="545"/>
      <c r="J95" s="280"/>
      <c r="K95" s="338"/>
      <c r="L95" s="280"/>
      <c r="M95" s="546"/>
      <c r="N95" s="547"/>
      <c r="O95" s="547"/>
    </row>
    <row r="96" spans="1:17" ht="14.4" thickBot="1" x14ac:dyDescent="0.35">
      <c r="A96" s="2"/>
      <c r="B96" s="2"/>
      <c r="G96" s="2"/>
      <c r="H96" s="14"/>
      <c r="J96" s="14"/>
      <c r="K96" s="14"/>
      <c r="L96" s="14"/>
      <c r="N96" s="371"/>
      <c r="O96" s="14"/>
      <c r="P96" s="2"/>
      <c r="Q96" s="2"/>
    </row>
    <row r="97" spans="1:17" s="14" customFormat="1" ht="21.6" customHeight="1" thickBot="1" x14ac:dyDescent="0.35">
      <c r="A97" s="643" t="s">
        <v>109</v>
      </c>
      <c r="B97" s="644"/>
      <c r="C97" s="644"/>
      <c r="D97" s="644"/>
      <c r="E97" s="644"/>
      <c r="F97" s="644"/>
      <c r="G97" s="644"/>
      <c r="H97" s="644"/>
      <c r="I97" s="645"/>
      <c r="N97" s="371"/>
    </row>
    <row r="98" spans="1:17" s="14" customFormat="1" ht="25.95" customHeight="1" x14ac:dyDescent="0.3">
      <c r="A98" s="417" t="s">
        <v>180</v>
      </c>
      <c r="B98" s="418" t="s">
        <v>5</v>
      </c>
      <c r="C98" s="419">
        <v>914</v>
      </c>
      <c r="D98" s="262" t="s">
        <v>156</v>
      </c>
      <c r="E98" s="296"/>
      <c r="F98" s="285"/>
      <c r="G98" s="237"/>
      <c r="H98" s="282"/>
      <c r="I98" s="283"/>
      <c r="N98" s="371"/>
    </row>
    <row r="99" spans="1:17" s="14" customFormat="1" ht="25.95" customHeight="1" x14ac:dyDescent="0.3">
      <c r="A99" s="413" t="s">
        <v>181</v>
      </c>
      <c r="B99" s="420" t="s">
        <v>56</v>
      </c>
      <c r="C99" s="415">
        <v>914</v>
      </c>
      <c r="D99" s="416" t="s">
        <v>156</v>
      </c>
      <c r="E99" s="299"/>
      <c r="F99" s="278"/>
      <c r="G99" s="237"/>
      <c r="H99" s="282"/>
      <c r="I99" s="283"/>
      <c r="N99" s="371"/>
    </row>
    <row r="100" spans="1:17" s="14" customFormat="1" ht="25.95" customHeight="1" thickBot="1" x14ac:dyDescent="0.35">
      <c r="A100" s="411" t="s">
        <v>182</v>
      </c>
      <c r="B100" s="414" t="s">
        <v>183</v>
      </c>
      <c r="C100" s="412">
        <v>914</v>
      </c>
      <c r="D100" s="328" t="s">
        <v>156</v>
      </c>
      <c r="E100" s="342"/>
      <c r="F100" s="303"/>
      <c r="G100" s="370"/>
      <c r="H100" s="373"/>
      <c r="I100" s="364"/>
      <c r="N100" s="371"/>
    </row>
    <row r="101" spans="1:17" x14ac:dyDescent="0.3">
      <c r="A101" s="2"/>
      <c r="B101" s="2"/>
      <c r="N101" s="371"/>
      <c r="O101" s="14"/>
      <c r="P101" s="2"/>
      <c r="Q101" s="2"/>
    </row>
    <row r="102" spans="1:17" x14ac:dyDescent="0.3">
      <c r="A102" s="2"/>
      <c r="B102" s="2"/>
      <c r="N102" s="371"/>
      <c r="O102" s="14"/>
      <c r="P102" s="2"/>
      <c r="Q102" s="2"/>
    </row>
    <row r="103" spans="1:17" x14ac:dyDescent="0.3">
      <c r="A103" s="2"/>
      <c r="B103" s="2"/>
      <c r="G103" s="2"/>
      <c r="J103" s="14"/>
      <c r="K103" s="14"/>
      <c r="L103" s="14"/>
      <c r="N103" s="371"/>
      <c r="O103" s="14"/>
      <c r="P103" s="2"/>
      <c r="Q103" s="2"/>
    </row>
    <row r="104" spans="1:17" x14ac:dyDescent="0.3">
      <c r="A104" s="2"/>
      <c r="B104" s="2"/>
      <c r="G104" s="2"/>
      <c r="J104" s="14"/>
      <c r="K104" s="14"/>
      <c r="L104" s="14"/>
      <c r="N104" s="371"/>
      <c r="O104" s="14"/>
      <c r="P104" s="2"/>
      <c r="Q104" s="2"/>
    </row>
    <row r="105" spans="1:17" x14ac:dyDescent="0.3">
      <c r="A105" s="2"/>
      <c r="B105" s="2"/>
      <c r="G105" s="2"/>
      <c r="J105" s="14"/>
      <c r="K105" s="14"/>
      <c r="L105" s="14"/>
      <c r="N105" s="371"/>
      <c r="O105" s="14"/>
      <c r="P105" s="2"/>
      <c r="Q105" s="2"/>
    </row>
    <row r="121" spans="1:17" x14ac:dyDescent="0.3">
      <c r="A121" s="2"/>
      <c r="B121" s="2"/>
      <c r="G121" s="2"/>
      <c r="H121" s="14"/>
      <c r="J121" s="14"/>
      <c r="K121" s="14"/>
      <c r="L121" s="14"/>
      <c r="N121" s="371"/>
      <c r="O121" s="14"/>
      <c r="P121" s="2"/>
      <c r="Q121" s="2"/>
    </row>
    <row r="122" spans="1:17" x14ac:dyDescent="0.3">
      <c r="A122" s="2"/>
      <c r="B122" s="2"/>
      <c r="G122" s="2"/>
      <c r="H122" s="14"/>
      <c r="J122" s="14"/>
      <c r="K122" s="14"/>
      <c r="L122" s="14"/>
      <c r="N122" s="371"/>
      <c r="O122" s="14"/>
      <c r="P122" s="2"/>
      <c r="Q122" s="2"/>
    </row>
    <row r="123" spans="1:17" x14ac:dyDescent="0.3">
      <c r="A123" s="2"/>
      <c r="B123" s="2"/>
      <c r="G123" s="2"/>
      <c r="H123" s="14"/>
      <c r="J123" s="14"/>
      <c r="K123" s="14"/>
      <c r="L123" s="14"/>
      <c r="N123" s="371"/>
      <c r="O123" s="14"/>
      <c r="P123" s="2"/>
      <c r="Q123" s="2"/>
    </row>
    <row r="124" spans="1:17" x14ac:dyDescent="0.3">
      <c r="A124" s="2"/>
      <c r="B124" s="2"/>
      <c r="G124" s="2"/>
      <c r="H124" s="14"/>
      <c r="J124" s="14"/>
      <c r="K124" s="14"/>
      <c r="L124" s="14"/>
      <c r="N124" s="371"/>
      <c r="O124" s="14"/>
      <c r="P124" s="2"/>
      <c r="Q124" s="2"/>
    </row>
    <row r="125" spans="1:17" x14ac:dyDescent="0.3">
      <c r="A125" s="2"/>
      <c r="B125" s="2"/>
      <c r="G125" s="2"/>
      <c r="H125" s="14"/>
      <c r="J125" s="14"/>
      <c r="K125" s="14"/>
      <c r="L125" s="14"/>
      <c r="N125" s="371"/>
      <c r="O125" s="14"/>
      <c r="P125" s="2"/>
      <c r="Q125" s="2"/>
    </row>
    <row r="126" spans="1:17" x14ac:dyDescent="0.3">
      <c r="A126" s="2"/>
      <c r="B126" s="2"/>
      <c r="G126" s="2"/>
      <c r="H126" s="14"/>
      <c r="J126" s="14"/>
      <c r="K126" s="14"/>
      <c r="L126" s="14"/>
      <c r="N126" s="371"/>
      <c r="O126" s="14"/>
      <c r="P126" s="2"/>
      <c r="Q126" s="2"/>
    </row>
    <row r="127" spans="1:17" x14ac:dyDescent="0.3">
      <c r="A127" s="2"/>
      <c r="B127" s="2"/>
      <c r="G127" s="2"/>
      <c r="H127" s="14"/>
      <c r="J127" s="14"/>
      <c r="K127" s="14"/>
      <c r="L127" s="14"/>
      <c r="N127" s="371"/>
      <c r="O127" s="14"/>
      <c r="P127" s="2"/>
      <c r="Q127" s="2"/>
    </row>
    <row r="128" spans="1:17" x14ac:dyDescent="0.3">
      <c r="A128" s="2"/>
      <c r="B128" s="2"/>
      <c r="G128" s="2"/>
      <c r="H128" s="14"/>
      <c r="J128" s="14"/>
      <c r="K128" s="14"/>
      <c r="L128" s="14"/>
      <c r="N128" s="371"/>
      <c r="O128" s="14"/>
      <c r="P128" s="2"/>
      <c r="Q128" s="2"/>
    </row>
    <row r="129" spans="1:17" x14ac:dyDescent="0.3">
      <c r="A129" s="2"/>
      <c r="B129" s="2"/>
      <c r="G129" s="2"/>
      <c r="H129" s="14"/>
      <c r="J129" s="14"/>
      <c r="K129" s="14"/>
      <c r="L129" s="14"/>
      <c r="N129" s="371"/>
      <c r="O129" s="14"/>
      <c r="P129" s="2"/>
      <c r="Q129" s="2"/>
    </row>
    <row r="130" spans="1:17" x14ac:dyDescent="0.3">
      <c r="A130" s="2"/>
      <c r="B130" s="2"/>
      <c r="G130" s="2"/>
      <c r="H130" s="14"/>
      <c r="J130" s="14"/>
      <c r="K130" s="14"/>
      <c r="L130" s="14"/>
      <c r="N130" s="371"/>
      <c r="O130" s="14"/>
      <c r="P130" s="2"/>
      <c r="Q130" s="2"/>
    </row>
    <row r="131" spans="1:17" x14ac:dyDescent="0.3">
      <c r="A131" s="2"/>
      <c r="B131" s="2"/>
      <c r="G131" s="2"/>
      <c r="H131" s="14"/>
      <c r="J131" s="14"/>
      <c r="K131" s="14"/>
      <c r="L131" s="14"/>
      <c r="N131" s="371"/>
      <c r="O131" s="14"/>
      <c r="P131" s="2"/>
      <c r="Q131" s="2"/>
    </row>
    <row r="132" spans="1:17" x14ac:dyDescent="0.3">
      <c r="A132" s="2"/>
      <c r="B132" s="2"/>
      <c r="G132" s="2"/>
      <c r="H132" s="14"/>
      <c r="J132" s="14"/>
      <c r="K132" s="14"/>
      <c r="L132" s="14"/>
      <c r="N132" s="371"/>
      <c r="O132" s="14"/>
      <c r="P132" s="2"/>
      <c r="Q132" s="2"/>
    </row>
    <row r="133" spans="1:17" x14ac:dyDescent="0.3">
      <c r="A133" s="2"/>
      <c r="B133" s="2"/>
      <c r="G133" s="2"/>
      <c r="H133" s="14"/>
      <c r="J133" s="14"/>
      <c r="K133" s="14"/>
      <c r="L133" s="14"/>
      <c r="N133" s="371"/>
      <c r="O133" s="14"/>
      <c r="P133" s="2"/>
      <c r="Q133" s="2"/>
    </row>
    <row r="134" spans="1:17" x14ac:dyDescent="0.3">
      <c r="A134" s="2"/>
      <c r="B134" s="2"/>
      <c r="G134" s="2"/>
      <c r="H134" s="14"/>
      <c r="J134" s="14"/>
      <c r="K134" s="14"/>
      <c r="L134" s="14"/>
      <c r="N134" s="371"/>
      <c r="O134" s="14"/>
      <c r="P134" s="2"/>
      <c r="Q134" s="2"/>
    </row>
    <row r="135" spans="1:17" x14ac:dyDescent="0.3">
      <c r="A135" s="2"/>
      <c r="B135" s="2"/>
      <c r="G135" s="2"/>
      <c r="H135" s="14"/>
      <c r="J135" s="14"/>
      <c r="K135" s="14"/>
      <c r="L135" s="14"/>
      <c r="N135" s="371"/>
      <c r="O135" s="14"/>
      <c r="P135" s="2"/>
      <c r="Q135" s="2"/>
    </row>
    <row r="136" spans="1:17" x14ac:dyDescent="0.3">
      <c r="A136" s="2"/>
      <c r="B136" s="2"/>
      <c r="G136" s="2"/>
      <c r="H136" s="14"/>
      <c r="J136" s="14"/>
      <c r="K136" s="14"/>
      <c r="L136" s="14"/>
      <c r="N136" s="371"/>
      <c r="O136" s="14"/>
      <c r="P136" s="2"/>
      <c r="Q136" s="2"/>
    </row>
    <row r="137" spans="1:17" x14ac:dyDescent="0.3">
      <c r="A137" s="2"/>
      <c r="B137" s="2"/>
      <c r="G137" s="2"/>
      <c r="H137" s="14"/>
      <c r="J137" s="14"/>
      <c r="K137" s="14"/>
      <c r="L137" s="14"/>
      <c r="N137" s="371"/>
      <c r="O137" s="14"/>
      <c r="P137" s="2"/>
      <c r="Q137" s="2"/>
    </row>
    <row r="138" spans="1:17" x14ac:dyDescent="0.3">
      <c r="A138" s="2"/>
      <c r="B138" s="2"/>
      <c r="G138" s="2"/>
      <c r="H138" s="14"/>
      <c r="J138" s="14"/>
      <c r="K138" s="14"/>
      <c r="L138" s="14"/>
      <c r="N138" s="371"/>
      <c r="O138" s="14"/>
      <c r="P138" s="2"/>
      <c r="Q138" s="2"/>
    </row>
    <row r="139" spans="1:17" x14ac:dyDescent="0.3">
      <c r="A139" s="2"/>
      <c r="B139" s="2"/>
      <c r="G139" s="2"/>
      <c r="H139" s="14"/>
      <c r="J139" s="14"/>
      <c r="K139" s="14"/>
      <c r="L139" s="14"/>
      <c r="N139" s="371"/>
      <c r="O139" s="14"/>
      <c r="P139" s="2"/>
      <c r="Q139" s="2"/>
    </row>
    <row r="140" spans="1:17" x14ac:dyDescent="0.3">
      <c r="A140" s="2"/>
      <c r="B140" s="2"/>
      <c r="G140" s="2"/>
      <c r="H140" s="14"/>
      <c r="J140" s="14"/>
      <c r="K140" s="14"/>
      <c r="L140" s="14"/>
      <c r="N140" s="371"/>
      <c r="O140" s="14"/>
      <c r="P140" s="2"/>
      <c r="Q140" s="2"/>
    </row>
    <row r="141" spans="1:17" x14ac:dyDescent="0.3">
      <c r="A141" s="2"/>
      <c r="B141" s="2"/>
      <c r="G141" s="2"/>
      <c r="H141" s="14"/>
      <c r="J141" s="14"/>
      <c r="K141" s="14"/>
      <c r="L141" s="14"/>
      <c r="N141" s="371"/>
      <c r="O141" s="14"/>
      <c r="P141" s="2"/>
      <c r="Q141" s="2"/>
    </row>
    <row r="142" spans="1:17" x14ac:dyDescent="0.3">
      <c r="A142" s="2"/>
      <c r="B142" s="2"/>
      <c r="G142" s="2"/>
      <c r="H142" s="14"/>
      <c r="J142" s="14"/>
      <c r="K142" s="14"/>
      <c r="L142" s="14"/>
      <c r="N142" s="371"/>
      <c r="O142" s="14"/>
      <c r="P142" s="2"/>
      <c r="Q142" s="2"/>
    </row>
    <row r="143" spans="1:17" x14ac:dyDescent="0.3">
      <c r="A143" s="2"/>
      <c r="B143" s="2"/>
      <c r="G143" s="2"/>
      <c r="H143" s="14"/>
      <c r="J143" s="14"/>
      <c r="K143" s="14"/>
      <c r="L143" s="14"/>
      <c r="N143" s="371"/>
      <c r="O143" s="14"/>
      <c r="P143" s="2"/>
      <c r="Q143" s="2"/>
    </row>
    <row r="144" spans="1:17" x14ac:dyDescent="0.3">
      <c r="A144" s="2"/>
      <c r="B144" s="2"/>
      <c r="G144" s="2"/>
      <c r="H144" s="14"/>
      <c r="J144" s="14"/>
      <c r="K144" s="14"/>
      <c r="L144" s="14"/>
      <c r="N144" s="371"/>
      <c r="O144" s="14"/>
      <c r="P144" s="2"/>
      <c r="Q144" s="2"/>
    </row>
    <row r="145" spans="1:17" x14ac:dyDescent="0.3">
      <c r="A145" s="2"/>
      <c r="B145" s="2"/>
      <c r="G145" s="2"/>
      <c r="H145" s="14"/>
      <c r="J145" s="14"/>
      <c r="K145" s="14"/>
      <c r="L145" s="14"/>
      <c r="N145" s="371"/>
      <c r="O145" s="14"/>
      <c r="P145" s="2"/>
      <c r="Q145" s="2"/>
    </row>
    <row r="146" spans="1:17" x14ac:dyDescent="0.3">
      <c r="A146" s="2"/>
      <c r="B146" s="2"/>
      <c r="G146" s="2"/>
      <c r="H146" s="14"/>
      <c r="J146" s="14"/>
      <c r="K146" s="14"/>
      <c r="L146" s="14"/>
      <c r="N146" s="371"/>
      <c r="O146" s="14"/>
      <c r="P146" s="2"/>
      <c r="Q146" s="2"/>
    </row>
    <row r="147" spans="1:17" x14ac:dyDescent="0.3">
      <c r="A147" s="2"/>
      <c r="B147" s="2"/>
      <c r="G147" s="2"/>
      <c r="H147" s="14"/>
      <c r="J147" s="14"/>
      <c r="K147" s="14"/>
      <c r="L147" s="14"/>
      <c r="N147" s="371"/>
      <c r="O147" s="14"/>
      <c r="P147" s="2"/>
      <c r="Q147" s="2"/>
    </row>
    <row r="148" spans="1:17" x14ac:dyDescent="0.3">
      <c r="A148" s="2"/>
      <c r="B148" s="2"/>
      <c r="G148" s="2"/>
      <c r="H148" s="14"/>
      <c r="J148" s="14"/>
      <c r="K148" s="14"/>
      <c r="L148" s="14"/>
      <c r="N148" s="371"/>
      <c r="O148" s="14"/>
      <c r="P148" s="2"/>
      <c r="Q148" s="2"/>
    </row>
    <row r="149" spans="1:17" x14ac:dyDescent="0.3">
      <c r="A149" s="2"/>
      <c r="B149" s="2"/>
      <c r="G149" s="2"/>
      <c r="H149" s="14"/>
      <c r="J149" s="14"/>
      <c r="K149" s="14"/>
      <c r="L149" s="14"/>
      <c r="N149" s="371"/>
      <c r="O149" s="14"/>
      <c r="P149" s="2"/>
      <c r="Q149" s="2"/>
    </row>
    <row r="150" spans="1:17" x14ac:dyDescent="0.3">
      <c r="A150" s="2"/>
      <c r="B150" s="2"/>
      <c r="G150" s="2"/>
      <c r="H150" s="14"/>
      <c r="J150" s="14"/>
      <c r="K150" s="14"/>
      <c r="L150" s="14"/>
      <c r="N150" s="371"/>
      <c r="O150" s="14"/>
      <c r="P150" s="2"/>
      <c r="Q150" s="2"/>
    </row>
    <row r="151" spans="1:17" x14ac:dyDescent="0.3">
      <c r="A151" s="2"/>
      <c r="B151" s="2"/>
      <c r="G151" s="2"/>
      <c r="H151" s="14"/>
      <c r="J151" s="14"/>
      <c r="K151" s="14"/>
      <c r="L151" s="14"/>
      <c r="N151" s="371"/>
      <c r="O151" s="14"/>
      <c r="P151" s="2"/>
      <c r="Q151" s="2"/>
    </row>
    <row r="152" spans="1:17" x14ac:dyDescent="0.3">
      <c r="A152" s="2"/>
      <c r="B152" s="2"/>
      <c r="G152" s="2"/>
      <c r="H152" s="14"/>
      <c r="J152" s="14"/>
      <c r="K152" s="14"/>
      <c r="L152" s="14"/>
      <c r="N152" s="371"/>
      <c r="O152" s="14"/>
      <c r="P152" s="2"/>
      <c r="Q152" s="2"/>
    </row>
    <row r="153" spans="1:17" x14ac:dyDescent="0.3">
      <c r="A153" s="2"/>
      <c r="B153" s="2"/>
      <c r="G153" s="2"/>
      <c r="H153" s="14"/>
      <c r="J153" s="14"/>
      <c r="K153" s="14"/>
      <c r="L153" s="14"/>
      <c r="N153" s="371"/>
      <c r="O153" s="14"/>
      <c r="P153" s="2"/>
      <c r="Q153" s="2"/>
    </row>
    <row r="154" spans="1:17" x14ac:dyDescent="0.3">
      <c r="A154" s="2"/>
      <c r="B154" s="2"/>
      <c r="G154" s="2"/>
      <c r="H154" s="14"/>
      <c r="J154" s="14"/>
      <c r="K154" s="14"/>
      <c r="L154" s="14"/>
      <c r="N154" s="371"/>
      <c r="O154" s="14"/>
      <c r="P154" s="2"/>
      <c r="Q154" s="2"/>
    </row>
    <row r="155" spans="1:17" x14ac:dyDescent="0.3">
      <c r="A155" s="2"/>
      <c r="B155" s="2"/>
      <c r="G155" s="2"/>
      <c r="H155" s="14"/>
      <c r="J155" s="14"/>
      <c r="K155" s="14"/>
      <c r="L155" s="14"/>
      <c r="N155" s="371"/>
      <c r="O155" s="14"/>
      <c r="P155" s="2"/>
      <c r="Q155" s="2"/>
    </row>
    <row r="156" spans="1:17" x14ac:dyDescent="0.3">
      <c r="A156" s="2"/>
      <c r="B156" s="2"/>
      <c r="G156" s="2"/>
      <c r="H156" s="14"/>
      <c r="J156" s="14"/>
      <c r="K156" s="14"/>
      <c r="L156" s="14"/>
      <c r="N156" s="371"/>
      <c r="O156" s="14"/>
      <c r="P156" s="2"/>
      <c r="Q156" s="2"/>
    </row>
    <row r="157" spans="1:17" x14ac:dyDescent="0.3">
      <c r="A157" s="2"/>
      <c r="B157" s="2"/>
      <c r="G157" s="2"/>
      <c r="H157" s="14"/>
      <c r="J157" s="14"/>
      <c r="K157" s="14"/>
      <c r="L157" s="14"/>
      <c r="N157" s="371"/>
      <c r="O157" s="14"/>
      <c r="P157" s="2"/>
      <c r="Q157" s="2"/>
    </row>
    <row r="158" spans="1:17" x14ac:dyDescent="0.3">
      <c r="A158" s="2"/>
      <c r="B158" s="2"/>
      <c r="G158" s="2"/>
      <c r="H158" s="14"/>
      <c r="J158" s="14"/>
      <c r="K158" s="14"/>
      <c r="L158" s="14"/>
      <c r="N158" s="371"/>
      <c r="O158" s="14"/>
      <c r="P158" s="2"/>
      <c r="Q158" s="2"/>
    </row>
    <row r="159" spans="1:17" x14ac:dyDescent="0.3">
      <c r="A159" s="2"/>
      <c r="B159" s="2"/>
      <c r="G159" s="2"/>
      <c r="H159" s="14"/>
      <c r="J159" s="14"/>
      <c r="K159" s="14"/>
      <c r="L159" s="14"/>
      <c r="N159" s="371"/>
      <c r="O159" s="14"/>
      <c r="P159" s="2"/>
      <c r="Q159" s="2"/>
    </row>
    <row r="160" spans="1:17" x14ac:dyDescent="0.3">
      <c r="A160" s="2"/>
      <c r="B160" s="2"/>
      <c r="G160" s="2"/>
      <c r="H160" s="14"/>
      <c r="J160" s="14"/>
      <c r="K160" s="14"/>
      <c r="L160" s="14"/>
      <c r="N160" s="371"/>
      <c r="O160" s="14"/>
      <c r="P160" s="2"/>
      <c r="Q160" s="2"/>
    </row>
    <row r="161" spans="1:17" x14ac:dyDescent="0.3">
      <c r="A161" s="2"/>
      <c r="B161" s="2"/>
      <c r="G161" s="2"/>
      <c r="H161" s="14"/>
      <c r="J161" s="14"/>
      <c r="K161" s="14"/>
      <c r="L161" s="14"/>
      <c r="N161" s="371"/>
      <c r="O161" s="14"/>
      <c r="P161" s="2"/>
      <c r="Q161" s="2"/>
    </row>
    <row r="162" spans="1:17" x14ac:dyDescent="0.3">
      <c r="A162" s="2"/>
      <c r="B162" s="2"/>
      <c r="G162" s="2"/>
      <c r="H162" s="14"/>
      <c r="J162" s="14"/>
      <c r="K162" s="14"/>
      <c r="L162" s="14"/>
      <c r="N162" s="371"/>
      <c r="O162" s="14"/>
      <c r="P162" s="2"/>
      <c r="Q162" s="2"/>
    </row>
    <row r="163" spans="1:17" x14ac:dyDescent="0.3">
      <c r="A163" s="2"/>
      <c r="B163" s="2"/>
      <c r="G163" s="2"/>
      <c r="H163" s="14"/>
      <c r="J163" s="14"/>
      <c r="K163" s="14"/>
      <c r="L163" s="14"/>
      <c r="N163" s="371"/>
      <c r="O163" s="14"/>
      <c r="P163" s="2"/>
      <c r="Q163" s="2"/>
    </row>
    <row r="164" spans="1:17" x14ac:dyDescent="0.3">
      <c r="A164" s="2"/>
      <c r="B164" s="2"/>
      <c r="G164" s="2"/>
      <c r="H164" s="14"/>
      <c r="J164" s="14"/>
      <c r="K164" s="14"/>
      <c r="L164" s="14"/>
      <c r="N164" s="371"/>
      <c r="O164" s="14"/>
      <c r="P164" s="2"/>
      <c r="Q164" s="2"/>
    </row>
    <row r="165" spans="1:17" x14ac:dyDescent="0.3">
      <c r="A165" s="2"/>
      <c r="B165" s="2"/>
      <c r="G165" s="2"/>
      <c r="H165" s="14"/>
      <c r="J165" s="14"/>
      <c r="K165" s="14"/>
      <c r="L165" s="14"/>
      <c r="N165" s="371"/>
      <c r="O165" s="14"/>
      <c r="P165" s="2"/>
      <c r="Q165" s="2"/>
    </row>
    <row r="166" spans="1:17" x14ac:dyDescent="0.3">
      <c r="A166" s="2"/>
      <c r="B166" s="2"/>
      <c r="G166" s="2"/>
      <c r="H166" s="14"/>
      <c r="J166" s="14"/>
      <c r="K166" s="14"/>
      <c r="L166" s="14"/>
      <c r="N166" s="371"/>
      <c r="O166" s="14"/>
      <c r="P166" s="2"/>
      <c r="Q166" s="2"/>
    </row>
    <row r="167" spans="1:17" x14ac:dyDescent="0.3">
      <c r="A167" s="2"/>
      <c r="B167" s="2"/>
      <c r="G167" s="2"/>
      <c r="H167" s="14"/>
      <c r="J167" s="14"/>
      <c r="K167" s="14"/>
      <c r="L167" s="14"/>
      <c r="N167" s="371"/>
      <c r="O167" s="14"/>
      <c r="P167" s="2"/>
      <c r="Q167" s="2"/>
    </row>
    <row r="168" spans="1:17" x14ac:dyDescent="0.3">
      <c r="A168" s="2"/>
      <c r="B168" s="2"/>
      <c r="G168" s="2"/>
      <c r="H168" s="14"/>
      <c r="J168" s="14"/>
      <c r="K168" s="14"/>
      <c r="L168" s="14"/>
      <c r="N168" s="371"/>
      <c r="O168" s="14"/>
      <c r="P168" s="2"/>
      <c r="Q168" s="2"/>
    </row>
    <row r="169" spans="1:17" x14ac:dyDescent="0.3">
      <c r="A169" s="2"/>
      <c r="B169" s="2"/>
      <c r="G169" s="2"/>
      <c r="H169" s="14"/>
      <c r="J169" s="14"/>
      <c r="K169" s="14"/>
      <c r="L169" s="14"/>
      <c r="N169" s="371"/>
      <c r="O169" s="14"/>
      <c r="P169" s="2"/>
      <c r="Q169" s="2"/>
    </row>
    <row r="170" spans="1:17" x14ac:dyDescent="0.3">
      <c r="A170" s="2"/>
      <c r="B170" s="2"/>
      <c r="G170" s="2"/>
      <c r="H170" s="14"/>
      <c r="J170" s="14"/>
      <c r="K170" s="14"/>
      <c r="L170" s="14"/>
      <c r="N170" s="371"/>
      <c r="O170" s="14"/>
      <c r="P170" s="2"/>
      <c r="Q170" s="2"/>
    </row>
    <row r="171" spans="1:17" x14ac:dyDescent="0.3">
      <c r="A171" s="2"/>
      <c r="B171" s="2"/>
      <c r="G171" s="2"/>
      <c r="H171" s="14"/>
      <c r="J171" s="14"/>
      <c r="K171" s="14"/>
      <c r="L171" s="14"/>
      <c r="N171" s="371"/>
      <c r="O171" s="14"/>
      <c r="P171" s="2"/>
      <c r="Q171" s="2"/>
    </row>
    <row r="172" spans="1:17" x14ac:dyDescent="0.3">
      <c r="A172" s="2"/>
      <c r="B172" s="2"/>
      <c r="G172" s="2"/>
      <c r="H172" s="14"/>
      <c r="J172" s="14"/>
      <c r="K172" s="14"/>
      <c r="L172" s="14"/>
      <c r="N172" s="371"/>
      <c r="O172" s="14"/>
      <c r="P172" s="2"/>
      <c r="Q172" s="2"/>
    </row>
    <row r="173" spans="1:17" x14ac:dyDescent="0.3">
      <c r="A173" s="2"/>
      <c r="B173" s="2"/>
      <c r="G173" s="2"/>
      <c r="H173" s="14"/>
      <c r="J173" s="14"/>
      <c r="K173" s="14"/>
      <c r="L173" s="14"/>
      <c r="N173" s="371"/>
      <c r="O173" s="14"/>
      <c r="P173" s="2"/>
      <c r="Q173" s="2"/>
    </row>
    <row r="174" spans="1:17" x14ac:dyDescent="0.3">
      <c r="A174" s="2"/>
      <c r="B174" s="2"/>
      <c r="G174" s="2"/>
      <c r="H174" s="14"/>
      <c r="J174" s="14"/>
      <c r="K174" s="14"/>
      <c r="L174" s="14"/>
      <c r="N174" s="371"/>
      <c r="O174" s="14"/>
      <c r="P174" s="2"/>
      <c r="Q174" s="2"/>
    </row>
    <row r="175" spans="1:17" x14ac:dyDescent="0.3">
      <c r="A175" s="2"/>
      <c r="B175" s="2"/>
      <c r="G175" s="2"/>
      <c r="H175" s="14"/>
      <c r="J175" s="14"/>
      <c r="K175" s="14"/>
      <c r="L175" s="14"/>
      <c r="N175" s="371"/>
      <c r="O175" s="14"/>
      <c r="P175" s="2"/>
      <c r="Q175" s="2"/>
    </row>
    <row r="176" spans="1:17" x14ac:dyDescent="0.3">
      <c r="A176" s="2"/>
      <c r="B176" s="2"/>
      <c r="G176" s="2"/>
      <c r="H176" s="14"/>
      <c r="J176" s="14"/>
      <c r="K176" s="14"/>
      <c r="L176" s="14"/>
      <c r="N176" s="371"/>
      <c r="O176" s="14"/>
      <c r="P176" s="2"/>
      <c r="Q176" s="2"/>
    </row>
    <row r="177" spans="1:17" x14ac:dyDescent="0.3">
      <c r="A177" s="2"/>
      <c r="B177" s="2"/>
      <c r="G177" s="2"/>
      <c r="H177" s="14"/>
      <c r="J177" s="14"/>
      <c r="K177" s="14"/>
      <c r="L177" s="14"/>
      <c r="N177" s="371"/>
      <c r="O177" s="14"/>
      <c r="P177" s="2"/>
      <c r="Q177" s="2"/>
    </row>
    <row r="178" spans="1:17" x14ac:dyDescent="0.3">
      <c r="A178" s="2"/>
      <c r="B178" s="2"/>
      <c r="G178" s="2"/>
      <c r="H178" s="14"/>
      <c r="J178" s="14"/>
      <c r="K178" s="14"/>
      <c r="L178" s="14"/>
      <c r="N178" s="371"/>
      <c r="O178" s="14"/>
      <c r="P178" s="2"/>
      <c r="Q178" s="2"/>
    </row>
    <row r="179" spans="1:17" x14ac:dyDescent="0.3">
      <c r="A179" s="2"/>
      <c r="B179" s="2"/>
      <c r="G179" s="2"/>
      <c r="H179" s="14"/>
      <c r="J179" s="14"/>
      <c r="K179" s="14"/>
      <c r="L179" s="14"/>
      <c r="N179" s="371"/>
      <c r="O179" s="14"/>
      <c r="P179" s="2"/>
      <c r="Q179" s="2"/>
    </row>
    <row r="180" spans="1:17" x14ac:dyDescent="0.3">
      <c r="A180" s="2"/>
      <c r="B180" s="2"/>
      <c r="G180" s="2"/>
      <c r="H180" s="14"/>
      <c r="J180" s="14"/>
      <c r="K180" s="14"/>
      <c r="L180" s="14"/>
      <c r="N180" s="371"/>
      <c r="O180" s="14"/>
      <c r="P180" s="2"/>
      <c r="Q180" s="2"/>
    </row>
    <row r="181" spans="1:17" x14ac:dyDescent="0.3">
      <c r="A181" s="2"/>
      <c r="B181" s="2"/>
      <c r="G181" s="2"/>
      <c r="H181" s="14"/>
      <c r="J181" s="14"/>
      <c r="K181" s="14"/>
      <c r="L181" s="14"/>
      <c r="N181" s="371"/>
      <c r="O181" s="14"/>
      <c r="P181" s="2"/>
      <c r="Q181" s="2"/>
    </row>
    <row r="182" spans="1:17" x14ac:dyDescent="0.3">
      <c r="A182" s="2"/>
      <c r="B182" s="2"/>
      <c r="G182" s="2"/>
      <c r="H182" s="14"/>
      <c r="J182" s="14"/>
      <c r="K182" s="14"/>
      <c r="L182" s="14"/>
      <c r="N182" s="371"/>
      <c r="O182" s="14"/>
      <c r="P182" s="2"/>
      <c r="Q182" s="2"/>
    </row>
    <row r="183" spans="1:17" x14ac:dyDescent="0.3">
      <c r="A183" s="2"/>
      <c r="B183" s="2"/>
      <c r="G183" s="2"/>
      <c r="H183" s="14"/>
      <c r="J183" s="14"/>
      <c r="K183" s="14"/>
      <c r="L183" s="14"/>
      <c r="N183" s="371"/>
      <c r="O183" s="14"/>
      <c r="P183" s="2"/>
      <c r="Q183" s="2"/>
    </row>
    <row r="184" spans="1:17" x14ac:dyDescent="0.3">
      <c r="A184" s="2"/>
      <c r="B184" s="2"/>
      <c r="G184" s="2"/>
      <c r="H184" s="14"/>
      <c r="J184" s="14"/>
      <c r="K184" s="14"/>
      <c r="L184" s="14"/>
      <c r="N184" s="371"/>
      <c r="O184" s="14"/>
      <c r="P184" s="2"/>
      <c r="Q184" s="2"/>
    </row>
    <row r="185" spans="1:17" x14ac:dyDescent="0.3">
      <c r="A185" s="2"/>
      <c r="B185" s="2"/>
      <c r="G185" s="2"/>
      <c r="H185" s="14"/>
      <c r="J185" s="14"/>
      <c r="K185" s="14"/>
      <c r="L185" s="14"/>
      <c r="N185" s="371"/>
      <c r="O185" s="14"/>
      <c r="P185" s="2"/>
      <c r="Q185" s="2"/>
    </row>
    <row r="186" spans="1:17" x14ac:dyDescent="0.3">
      <c r="A186" s="2"/>
      <c r="B186" s="2"/>
      <c r="G186" s="2"/>
      <c r="H186" s="14"/>
      <c r="J186" s="14"/>
      <c r="K186" s="14"/>
      <c r="L186" s="14"/>
      <c r="N186" s="371"/>
      <c r="O186" s="14"/>
      <c r="P186" s="2"/>
      <c r="Q186" s="2"/>
    </row>
    <row r="187" spans="1:17" x14ac:dyDescent="0.3">
      <c r="A187" s="2"/>
      <c r="B187" s="2"/>
      <c r="G187" s="2"/>
      <c r="H187" s="14"/>
      <c r="J187" s="14"/>
      <c r="K187" s="14"/>
      <c r="L187" s="14"/>
      <c r="N187" s="371"/>
      <c r="O187" s="14"/>
      <c r="P187" s="2"/>
      <c r="Q187" s="2"/>
    </row>
    <row r="188" spans="1:17" x14ac:dyDescent="0.3">
      <c r="A188" s="2"/>
      <c r="B188" s="2"/>
      <c r="G188" s="2"/>
      <c r="H188" s="14"/>
      <c r="J188" s="14"/>
      <c r="K188" s="14"/>
      <c r="L188" s="14"/>
      <c r="N188" s="371"/>
      <c r="O188" s="14"/>
      <c r="P188" s="2"/>
      <c r="Q188" s="2"/>
    </row>
    <row r="189" spans="1:17" x14ac:dyDescent="0.3">
      <c r="A189" s="2"/>
      <c r="B189" s="2"/>
      <c r="G189" s="2"/>
      <c r="H189" s="14"/>
      <c r="J189" s="14"/>
      <c r="K189" s="14"/>
      <c r="L189" s="14"/>
      <c r="N189" s="371"/>
      <c r="O189" s="14"/>
      <c r="P189" s="2"/>
      <c r="Q189" s="2"/>
    </row>
    <row r="190" spans="1:17" x14ac:dyDescent="0.3">
      <c r="A190" s="2"/>
      <c r="B190" s="2"/>
      <c r="G190" s="2"/>
      <c r="H190" s="14"/>
      <c r="J190" s="14"/>
      <c r="K190" s="14"/>
      <c r="L190" s="14"/>
      <c r="N190" s="371"/>
      <c r="O190" s="14"/>
      <c r="P190" s="2"/>
      <c r="Q190" s="2"/>
    </row>
    <row r="191" spans="1:17" x14ac:dyDescent="0.3">
      <c r="A191" s="2"/>
      <c r="B191" s="2"/>
      <c r="G191" s="2"/>
      <c r="H191" s="14"/>
      <c r="J191" s="14"/>
      <c r="K191" s="14"/>
      <c r="L191" s="14"/>
      <c r="N191" s="371"/>
      <c r="O191" s="14"/>
      <c r="P191" s="2"/>
      <c r="Q191" s="2"/>
    </row>
    <row r="192" spans="1:17" x14ac:dyDescent="0.3">
      <c r="A192" s="2"/>
      <c r="B192" s="2"/>
      <c r="G192" s="2"/>
      <c r="H192" s="14"/>
      <c r="J192" s="14"/>
      <c r="K192" s="14"/>
      <c r="L192" s="14"/>
      <c r="N192" s="371"/>
      <c r="O192" s="14"/>
      <c r="P192" s="2"/>
      <c r="Q192" s="2"/>
    </row>
    <row r="193" spans="1:17" x14ac:dyDescent="0.3">
      <c r="A193" s="2"/>
      <c r="B193" s="2"/>
      <c r="G193" s="2"/>
      <c r="H193" s="14"/>
      <c r="J193" s="14"/>
      <c r="K193" s="14"/>
      <c r="L193" s="14"/>
      <c r="N193" s="371"/>
      <c r="O193" s="14"/>
      <c r="P193" s="2"/>
      <c r="Q193" s="2"/>
    </row>
    <row r="194" spans="1:17" x14ac:dyDescent="0.3">
      <c r="A194" s="2"/>
      <c r="B194" s="2"/>
      <c r="G194" s="2"/>
      <c r="H194" s="14"/>
      <c r="J194" s="14"/>
      <c r="K194" s="14"/>
      <c r="L194" s="14"/>
      <c r="N194" s="371"/>
      <c r="O194" s="14"/>
      <c r="P194" s="2"/>
      <c r="Q194" s="2"/>
    </row>
    <row r="195" spans="1:17" x14ac:dyDescent="0.3">
      <c r="A195" s="2"/>
      <c r="B195" s="2"/>
      <c r="G195" s="2"/>
      <c r="H195" s="14"/>
      <c r="J195" s="14"/>
      <c r="K195" s="14"/>
      <c r="L195" s="14"/>
      <c r="N195" s="371"/>
      <c r="O195" s="14"/>
      <c r="P195" s="2"/>
      <c r="Q195" s="2"/>
    </row>
    <row r="196" spans="1:17" x14ac:dyDescent="0.3">
      <c r="A196" s="2"/>
      <c r="B196" s="2"/>
      <c r="G196" s="2"/>
      <c r="H196" s="14"/>
      <c r="J196" s="14"/>
      <c r="K196" s="14"/>
      <c r="L196" s="14"/>
      <c r="N196" s="371"/>
      <c r="O196" s="14"/>
      <c r="P196" s="2"/>
      <c r="Q196" s="2"/>
    </row>
    <row r="197" spans="1:17" x14ac:dyDescent="0.3">
      <c r="A197" s="2"/>
      <c r="B197" s="2"/>
      <c r="G197" s="2"/>
      <c r="H197" s="14"/>
      <c r="J197" s="14"/>
      <c r="K197" s="14"/>
      <c r="L197" s="14"/>
      <c r="N197" s="371"/>
      <c r="O197" s="14"/>
      <c r="P197" s="2"/>
      <c r="Q197" s="2"/>
    </row>
    <row r="198" spans="1:17" x14ac:dyDescent="0.3">
      <c r="A198" s="2"/>
      <c r="B198" s="2"/>
      <c r="G198" s="2"/>
      <c r="H198" s="14"/>
      <c r="J198" s="14"/>
      <c r="K198" s="14"/>
      <c r="L198" s="14"/>
      <c r="N198" s="371"/>
      <c r="O198" s="14"/>
      <c r="P198" s="2"/>
      <c r="Q198" s="2"/>
    </row>
    <row r="199" spans="1:17" x14ac:dyDescent="0.3">
      <c r="A199" s="2"/>
      <c r="B199" s="2"/>
      <c r="G199" s="2"/>
      <c r="H199" s="14"/>
      <c r="J199" s="14"/>
      <c r="K199" s="14"/>
      <c r="L199" s="14"/>
      <c r="N199" s="371"/>
      <c r="O199" s="14"/>
      <c r="P199" s="2"/>
      <c r="Q199" s="2"/>
    </row>
    <row r="200" spans="1:17" x14ac:dyDescent="0.3">
      <c r="A200" s="2"/>
      <c r="B200" s="2"/>
      <c r="G200" s="2"/>
      <c r="H200" s="14"/>
      <c r="J200" s="14"/>
      <c r="K200" s="14"/>
      <c r="L200" s="14"/>
      <c r="N200" s="371"/>
      <c r="O200" s="14"/>
      <c r="P200" s="2"/>
      <c r="Q200" s="2"/>
    </row>
    <row r="201" spans="1:17" x14ac:dyDescent="0.3">
      <c r="A201" s="2"/>
      <c r="B201" s="2"/>
      <c r="G201" s="2"/>
      <c r="H201" s="14"/>
      <c r="J201" s="14"/>
      <c r="K201" s="14"/>
      <c r="L201" s="14"/>
      <c r="N201" s="371"/>
      <c r="O201" s="14"/>
      <c r="P201" s="2"/>
      <c r="Q201" s="2"/>
    </row>
    <row r="202" spans="1:17" x14ac:dyDescent="0.3">
      <c r="A202" s="2"/>
      <c r="B202" s="2"/>
      <c r="G202" s="2"/>
      <c r="H202" s="14"/>
      <c r="J202" s="14"/>
      <c r="K202" s="14"/>
      <c r="L202" s="14"/>
      <c r="N202" s="371"/>
      <c r="O202" s="14"/>
      <c r="P202" s="2"/>
      <c r="Q202" s="2"/>
    </row>
    <row r="203" spans="1:17" x14ac:dyDescent="0.3">
      <c r="A203" s="2"/>
      <c r="B203" s="2"/>
      <c r="G203" s="2"/>
      <c r="H203" s="14"/>
      <c r="J203" s="14"/>
      <c r="K203" s="14"/>
      <c r="L203" s="14"/>
      <c r="N203" s="371"/>
      <c r="O203" s="14"/>
      <c r="P203" s="2"/>
      <c r="Q203" s="2"/>
    </row>
    <row r="204" spans="1:17" x14ac:dyDescent="0.3">
      <c r="A204" s="2"/>
      <c r="B204" s="2"/>
      <c r="G204" s="2"/>
      <c r="H204" s="14"/>
      <c r="J204" s="14"/>
      <c r="K204" s="14"/>
      <c r="L204" s="14"/>
      <c r="N204" s="371"/>
      <c r="O204" s="14"/>
      <c r="P204" s="2"/>
      <c r="Q204" s="2"/>
    </row>
    <row r="205" spans="1:17" x14ac:dyDescent="0.3">
      <c r="A205" s="2"/>
      <c r="B205" s="2"/>
      <c r="G205" s="2"/>
      <c r="H205" s="14"/>
      <c r="J205" s="14"/>
      <c r="K205" s="14"/>
      <c r="L205" s="14"/>
      <c r="N205" s="371"/>
      <c r="O205" s="14"/>
      <c r="P205" s="2"/>
      <c r="Q205" s="2"/>
    </row>
    <row r="206" spans="1:17" x14ac:dyDescent="0.3">
      <c r="A206" s="2"/>
      <c r="B206" s="2"/>
      <c r="G206" s="2"/>
      <c r="H206" s="14"/>
      <c r="J206" s="14"/>
      <c r="K206" s="14"/>
      <c r="L206" s="14"/>
      <c r="N206" s="371"/>
      <c r="O206" s="14"/>
      <c r="P206" s="2"/>
      <c r="Q206" s="2"/>
    </row>
    <row r="207" spans="1:17" x14ac:dyDescent="0.3">
      <c r="A207" s="2"/>
      <c r="B207" s="2"/>
      <c r="G207" s="2"/>
      <c r="H207" s="14"/>
      <c r="J207" s="14"/>
      <c r="K207" s="14"/>
      <c r="L207" s="14"/>
      <c r="N207" s="371"/>
      <c r="O207" s="14"/>
      <c r="P207" s="2"/>
      <c r="Q207" s="2"/>
    </row>
    <row r="208" spans="1:17" x14ac:dyDescent="0.3">
      <c r="A208" s="2"/>
      <c r="B208" s="2"/>
      <c r="G208" s="2"/>
      <c r="H208" s="14"/>
      <c r="J208" s="14"/>
      <c r="K208" s="14"/>
      <c r="L208" s="14"/>
      <c r="N208" s="371"/>
      <c r="O208" s="14"/>
      <c r="P208" s="2"/>
      <c r="Q208" s="2"/>
    </row>
    <row r="209" spans="1:17" x14ac:dyDescent="0.3">
      <c r="A209" s="2"/>
      <c r="B209" s="2"/>
      <c r="G209" s="2"/>
      <c r="H209" s="14"/>
      <c r="J209" s="14"/>
      <c r="K209" s="14"/>
      <c r="L209" s="14"/>
      <c r="N209" s="371"/>
      <c r="O209" s="14"/>
      <c r="P209" s="2"/>
      <c r="Q209" s="2"/>
    </row>
    <row r="210" spans="1:17" x14ac:dyDescent="0.3">
      <c r="A210" s="2"/>
      <c r="B210" s="2"/>
      <c r="G210" s="2"/>
      <c r="H210" s="14"/>
      <c r="J210" s="14"/>
      <c r="K210" s="14"/>
      <c r="L210" s="14"/>
      <c r="N210" s="371"/>
      <c r="O210" s="14"/>
      <c r="P210" s="2"/>
      <c r="Q210" s="2"/>
    </row>
    <row r="211" spans="1:17" x14ac:dyDescent="0.3">
      <c r="A211" s="2"/>
      <c r="B211" s="2"/>
      <c r="G211" s="2"/>
      <c r="H211" s="14"/>
      <c r="J211" s="14"/>
      <c r="K211" s="14"/>
      <c r="L211" s="14"/>
      <c r="N211" s="371"/>
      <c r="O211" s="14"/>
      <c r="P211" s="2"/>
      <c r="Q211" s="2"/>
    </row>
    <row r="212" spans="1:17" x14ac:dyDescent="0.3">
      <c r="A212" s="2"/>
      <c r="B212" s="2"/>
      <c r="G212" s="2"/>
      <c r="H212" s="14"/>
      <c r="J212" s="14"/>
      <c r="K212" s="14"/>
      <c r="L212" s="14"/>
      <c r="N212" s="371"/>
      <c r="O212" s="14"/>
      <c r="P212" s="2"/>
      <c r="Q212" s="2"/>
    </row>
    <row r="213" spans="1:17" x14ac:dyDescent="0.3">
      <c r="A213" s="2"/>
      <c r="B213" s="2"/>
      <c r="G213" s="2"/>
      <c r="H213" s="14"/>
      <c r="J213" s="14"/>
      <c r="K213" s="14"/>
      <c r="L213" s="14"/>
      <c r="N213" s="371"/>
      <c r="O213" s="14"/>
      <c r="P213" s="2"/>
      <c r="Q213" s="2"/>
    </row>
    <row r="214" spans="1:17" x14ac:dyDescent="0.3">
      <c r="A214" s="2"/>
      <c r="B214" s="2"/>
      <c r="G214" s="2"/>
      <c r="H214" s="14"/>
      <c r="J214" s="14"/>
      <c r="K214" s="14"/>
      <c r="L214" s="14"/>
      <c r="N214" s="371"/>
      <c r="O214" s="14"/>
      <c r="P214" s="2"/>
      <c r="Q214" s="2"/>
    </row>
    <row r="215" spans="1:17" x14ac:dyDescent="0.3">
      <c r="A215" s="2"/>
      <c r="B215" s="2"/>
      <c r="G215" s="2"/>
      <c r="H215" s="14"/>
      <c r="J215" s="14"/>
      <c r="K215" s="14"/>
      <c r="L215" s="14"/>
      <c r="N215" s="371"/>
      <c r="O215" s="14"/>
      <c r="P215" s="2"/>
      <c r="Q215" s="2"/>
    </row>
    <row r="216" spans="1:17" x14ac:dyDescent="0.3">
      <c r="A216" s="2"/>
      <c r="B216" s="2"/>
      <c r="G216" s="2"/>
      <c r="H216" s="14"/>
      <c r="J216" s="14"/>
      <c r="K216" s="14"/>
      <c r="L216" s="14"/>
      <c r="N216" s="371"/>
      <c r="O216" s="14"/>
      <c r="P216" s="2"/>
      <c r="Q216" s="2"/>
    </row>
    <row r="217" spans="1:17" x14ac:dyDescent="0.3">
      <c r="A217" s="2"/>
      <c r="B217" s="2"/>
      <c r="G217" s="2"/>
      <c r="H217" s="14"/>
      <c r="J217" s="14"/>
      <c r="K217" s="14"/>
      <c r="L217" s="14"/>
      <c r="N217" s="371"/>
      <c r="O217" s="14"/>
      <c r="P217" s="2"/>
      <c r="Q217" s="2"/>
    </row>
    <row r="218" spans="1:17" x14ac:dyDescent="0.3">
      <c r="A218" s="2"/>
      <c r="B218" s="2"/>
      <c r="G218" s="2"/>
      <c r="H218" s="14"/>
      <c r="J218" s="14"/>
      <c r="K218" s="14"/>
      <c r="L218" s="14"/>
      <c r="N218" s="371"/>
      <c r="O218" s="14"/>
      <c r="P218" s="2"/>
      <c r="Q218" s="2"/>
    </row>
    <row r="219" spans="1:17" x14ac:dyDescent="0.3">
      <c r="A219" s="2"/>
      <c r="B219" s="2"/>
      <c r="G219" s="2"/>
      <c r="H219" s="14"/>
      <c r="J219" s="14"/>
      <c r="K219" s="14"/>
      <c r="L219" s="14"/>
      <c r="N219" s="371"/>
      <c r="O219" s="14"/>
      <c r="P219" s="2"/>
      <c r="Q219" s="2"/>
    </row>
    <row r="220" spans="1:17" x14ac:dyDescent="0.3">
      <c r="A220" s="2"/>
      <c r="B220" s="2"/>
      <c r="G220" s="2"/>
      <c r="H220" s="14"/>
      <c r="J220" s="14"/>
      <c r="K220" s="14"/>
      <c r="L220" s="14"/>
      <c r="N220" s="371"/>
      <c r="O220" s="14"/>
      <c r="P220" s="2"/>
      <c r="Q220" s="2"/>
    </row>
    <row r="221" spans="1:17" x14ac:dyDescent="0.3">
      <c r="A221" s="2"/>
      <c r="B221" s="2"/>
      <c r="G221" s="2"/>
      <c r="H221" s="14"/>
      <c r="J221" s="14"/>
      <c r="K221" s="14"/>
      <c r="L221" s="14"/>
      <c r="N221" s="371"/>
      <c r="O221" s="14"/>
      <c r="P221" s="2"/>
      <c r="Q221" s="2"/>
    </row>
    <row r="222" spans="1:17" x14ac:dyDescent="0.3">
      <c r="A222" s="2"/>
      <c r="B222" s="2"/>
      <c r="G222" s="2"/>
      <c r="H222" s="14"/>
      <c r="J222" s="14"/>
      <c r="K222" s="14"/>
      <c r="L222" s="14"/>
      <c r="N222" s="371"/>
      <c r="O222" s="14"/>
      <c r="P222" s="2"/>
      <c r="Q222" s="2"/>
    </row>
    <row r="223" spans="1:17" x14ac:dyDescent="0.3">
      <c r="A223" s="2"/>
      <c r="B223" s="2"/>
      <c r="G223" s="2"/>
      <c r="H223" s="14"/>
      <c r="J223" s="14"/>
      <c r="K223" s="14"/>
      <c r="L223" s="14"/>
      <c r="N223" s="371"/>
      <c r="O223" s="14"/>
      <c r="P223" s="2"/>
      <c r="Q223" s="2"/>
    </row>
    <row r="224" spans="1:17" x14ac:dyDescent="0.3">
      <c r="A224" s="2"/>
      <c r="B224" s="2"/>
      <c r="G224" s="2"/>
      <c r="H224" s="14"/>
      <c r="J224" s="14"/>
      <c r="K224" s="14"/>
      <c r="L224" s="14"/>
      <c r="N224" s="371"/>
      <c r="O224" s="14"/>
      <c r="P224" s="2"/>
      <c r="Q224" s="2"/>
    </row>
    <row r="225" spans="1:17" x14ac:dyDescent="0.3">
      <c r="A225" s="2"/>
      <c r="B225" s="2"/>
      <c r="G225" s="2"/>
      <c r="H225" s="14"/>
      <c r="J225" s="14"/>
      <c r="K225" s="14"/>
      <c r="L225" s="14"/>
      <c r="N225" s="371"/>
      <c r="O225" s="14"/>
      <c r="P225" s="2"/>
      <c r="Q225" s="2"/>
    </row>
    <row r="226" spans="1:17" x14ac:dyDescent="0.3">
      <c r="A226" s="2"/>
      <c r="B226" s="2"/>
      <c r="G226" s="2"/>
      <c r="H226" s="14"/>
      <c r="J226" s="14"/>
      <c r="K226" s="14"/>
      <c r="L226" s="14"/>
      <c r="N226" s="371"/>
      <c r="O226" s="14"/>
      <c r="P226" s="2"/>
      <c r="Q226" s="2"/>
    </row>
    <row r="227" spans="1:17" x14ac:dyDescent="0.3">
      <c r="A227" s="2"/>
      <c r="B227" s="2"/>
      <c r="G227" s="2"/>
      <c r="H227" s="14"/>
      <c r="J227" s="14"/>
      <c r="K227" s="14"/>
      <c r="L227" s="14"/>
      <c r="N227" s="371"/>
      <c r="O227" s="14"/>
      <c r="P227" s="2"/>
      <c r="Q227" s="2"/>
    </row>
    <row r="228" spans="1:17" x14ac:dyDescent="0.3">
      <c r="A228" s="2"/>
      <c r="B228" s="2"/>
      <c r="G228" s="2"/>
      <c r="H228" s="14"/>
      <c r="J228" s="14"/>
      <c r="K228" s="14"/>
      <c r="L228" s="14"/>
      <c r="N228" s="371"/>
      <c r="O228" s="14"/>
      <c r="P228" s="2"/>
      <c r="Q228" s="2"/>
    </row>
    <row r="229" spans="1:17" x14ac:dyDescent="0.3">
      <c r="A229" s="2"/>
      <c r="B229" s="2"/>
      <c r="G229" s="2"/>
      <c r="H229" s="14"/>
      <c r="J229" s="14"/>
      <c r="K229" s="14"/>
      <c r="L229" s="14"/>
      <c r="N229" s="371"/>
      <c r="O229" s="14"/>
      <c r="P229" s="2"/>
      <c r="Q229" s="2"/>
    </row>
    <row r="230" spans="1:17" x14ac:dyDescent="0.3">
      <c r="A230" s="2"/>
      <c r="B230" s="2"/>
      <c r="G230" s="2"/>
      <c r="H230" s="14"/>
      <c r="J230" s="14"/>
      <c r="K230" s="14"/>
      <c r="L230" s="14"/>
      <c r="N230" s="371"/>
      <c r="O230" s="14"/>
      <c r="P230" s="2"/>
      <c r="Q230" s="2"/>
    </row>
    <row r="231" spans="1:17" x14ac:dyDescent="0.3">
      <c r="A231" s="2"/>
      <c r="B231" s="2"/>
      <c r="G231" s="2"/>
      <c r="H231" s="14"/>
      <c r="J231" s="14"/>
      <c r="K231" s="14"/>
      <c r="L231" s="14"/>
      <c r="N231" s="371"/>
      <c r="O231" s="14"/>
      <c r="P231" s="2"/>
      <c r="Q231" s="2"/>
    </row>
    <row r="232" spans="1:17" x14ac:dyDescent="0.3">
      <c r="A232" s="2"/>
      <c r="B232" s="2"/>
      <c r="G232" s="2"/>
      <c r="H232" s="14"/>
      <c r="J232" s="14"/>
      <c r="K232" s="14"/>
      <c r="L232" s="14"/>
      <c r="N232" s="371"/>
      <c r="O232" s="14"/>
      <c r="P232" s="2"/>
      <c r="Q232" s="2"/>
    </row>
    <row r="233" spans="1:17" x14ac:dyDescent="0.3">
      <c r="A233" s="2"/>
      <c r="B233" s="2"/>
      <c r="G233" s="2"/>
      <c r="H233" s="14"/>
      <c r="J233" s="14"/>
      <c r="K233" s="14"/>
      <c r="L233" s="14"/>
      <c r="N233" s="371"/>
      <c r="O233" s="14"/>
      <c r="P233" s="2"/>
      <c r="Q233" s="2"/>
    </row>
    <row r="234" spans="1:17" x14ac:dyDescent="0.3">
      <c r="A234" s="2"/>
      <c r="B234" s="2"/>
      <c r="G234" s="2"/>
      <c r="H234" s="14"/>
      <c r="J234" s="14"/>
      <c r="K234" s="14"/>
      <c r="L234" s="14"/>
      <c r="N234" s="371"/>
      <c r="O234" s="14"/>
      <c r="P234" s="2"/>
      <c r="Q234" s="2"/>
    </row>
    <row r="235" spans="1:17" x14ac:dyDescent="0.3">
      <c r="A235" s="2"/>
      <c r="B235" s="2"/>
      <c r="G235" s="2"/>
      <c r="H235" s="14"/>
      <c r="J235" s="14"/>
      <c r="K235" s="14"/>
      <c r="L235" s="14"/>
      <c r="N235" s="371"/>
      <c r="O235" s="14"/>
      <c r="P235" s="2"/>
      <c r="Q235" s="2"/>
    </row>
    <row r="236" spans="1:17" x14ac:dyDescent="0.3">
      <c r="A236" s="2"/>
      <c r="B236" s="2"/>
      <c r="G236" s="2"/>
      <c r="H236" s="14"/>
      <c r="J236" s="14"/>
      <c r="K236" s="14"/>
      <c r="L236" s="14"/>
      <c r="N236" s="371"/>
      <c r="O236" s="14"/>
      <c r="P236" s="2"/>
      <c r="Q236" s="2"/>
    </row>
    <row r="237" spans="1:17" x14ac:dyDescent="0.3">
      <c r="A237" s="2"/>
      <c r="B237" s="2"/>
      <c r="G237" s="2"/>
      <c r="H237" s="14"/>
      <c r="J237" s="14"/>
      <c r="K237" s="14"/>
      <c r="L237" s="14"/>
      <c r="N237" s="371"/>
      <c r="O237" s="14"/>
      <c r="P237" s="2"/>
      <c r="Q237" s="2"/>
    </row>
    <row r="238" spans="1:17" x14ac:dyDescent="0.3">
      <c r="A238" s="2"/>
      <c r="B238" s="2"/>
      <c r="G238" s="2"/>
      <c r="H238" s="14"/>
      <c r="J238" s="14"/>
      <c r="K238" s="14"/>
      <c r="L238" s="14"/>
      <c r="N238" s="371"/>
      <c r="O238" s="14"/>
      <c r="P238" s="2"/>
      <c r="Q238" s="2"/>
    </row>
    <row r="239" spans="1:17" x14ac:dyDescent="0.3">
      <c r="A239" s="2"/>
      <c r="B239" s="2"/>
      <c r="G239" s="2"/>
      <c r="H239" s="14"/>
      <c r="J239" s="14"/>
      <c r="K239" s="14"/>
      <c r="L239" s="14"/>
      <c r="N239" s="371"/>
      <c r="O239" s="14"/>
      <c r="P239" s="2"/>
      <c r="Q239" s="2"/>
    </row>
    <row r="240" spans="1:17" x14ac:dyDescent="0.3">
      <c r="A240" s="2"/>
      <c r="B240" s="2"/>
      <c r="G240" s="2"/>
      <c r="H240" s="14"/>
      <c r="J240" s="14"/>
      <c r="K240" s="14"/>
      <c r="L240" s="14"/>
      <c r="N240" s="371"/>
      <c r="O240" s="14"/>
      <c r="P240" s="2"/>
      <c r="Q240" s="2"/>
    </row>
    <row r="241" spans="1:17" x14ac:dyDescent="0.3">
      <c r="A241" s="2"/>
      <c r="B241" s="2"/>
      <c r="G241" s="2"/>
      <c r="H241" s="14"/>
      <c r="J241" s="14"/>
      <c r="K241" s="14"/>
      <c r="L241" s="14"/>
      <c r="N241" s="371"/>
      <c r="O241" s="14"/>
      <c r="P241" s="2"/>
      <c r="Q241" s="2"/>
    </row>
    <row r="242" spans="1:17" x14ac:dyDescent="0.3">
      <c r="A242" s="2"/>
      <c r="B242" s="2"/>
      <c r="G242" s="2"/>
      <c r="H242" s="14"/>
      <c r="J242" s="14"/>
      <c r="K242" s="14"/>
      <c r="L242" s="14"/>
      <c r="N242" s="371"/>
      <c r="O242" s="14"/>
      <c r="P242" s="2"/>
      <c r="Q242" s="2"/>
    </row>
    <row r="243" spans="1:17" x14ac:dyDescent="0.3">
      <c r="A243" s="2"/>
      <c r="B243" s="2"/>
      <c r="G243" s="2"/>
      <c r="H243" s="14"/>
      <c r="J243" s="14"/>
      <c r="K243" s="14"/>
      <c r="L243" s="14"/>
      <c r="N243" s="371"/>
      <c r="O243" s="14"/>
      <c r="P243" s="2"/>
      <c r="Q243" s="2"/>
    </row>
    <row r="244" spans="1:17" x14ac:dyDescent="0.3">
      <c r="A244" s="2"/>
      <c r="B244" s="2"/>
      <c r="G244" s="2"/>
      <c r="H244" s="14"/>
      <c r="J244" s="14"/>
      <c r="K244" s="14"/>
      <c r="L244" s="14"/>
      <c r="N244" s="371"/>
      <c r="O244" s="14"/>
      <c r="P244" s="2"/>
      <c r="Q244" s="2"/>
    </row>
    <row r="245" spans="1:17" x14ac:dyDescent="0.3">
      <c r="A245" s="2"/>
      <c r="B245" s="2"/>
      <c r="G245" s="2"/>
      <c r="H245" s="14"/>
      <c r="J245" s="14"/>
      <c r="K245" s="14"/>
      <c r="L245" s="14"/>
      <c r="N245" s="371"/>
      <c r="O245" s="14"/>
      <c r="P245" s="2"/>
      <c r="Q245" s="2"/>
    </row>
    <row r="246" spans="1:17" x14ac:dyDescent="0.3">
      <c r="A246" s="2"/>
      <c r="B246" s="2"/>
      <c r="G246" s="2"/>
      <c r="H246" s="14"/>
      <c r="J246" s="14"/>
      <c r="K246" s="14"/>
      <c r="L246" s="14"/>
      <c r="N246" s="371"/>
      <c r="O246" s="14"/>
      <c r="P246" s="2"/>
      <c r="Q246" s="2"/>
    </row>
    <row r="247" spans="1:17" x14ac:dyDescent="0.3">
      <c r="A247" s="2"/>
      <c r="B247" s="2"/>
      <c r="G247" s="2"/>
      <c r="H247" s="14"/>
      <c r="J247" s="14"/>
      <c r="K247" s="14"/>
      <c r="L247" s="14"/>
      <c r="N247" s="371"/>
      <c r="O247" s="14"/>
      <c r="P247" s="2"/>
      <c r="Q247" s="2"/>
    </row>
    <row r="248" spans="1:17" x14ac:dyDescent="0.3">
      <c r="A248" s="2"/>
      <c r="B248" s="2"/>
      <c r="G248" s="2"/>
      <c r="H248" s="14"/>
      <c r="J248" s="14"/>
      <c r="K248" s="14"/>
      <c r="L248" s="14"/>
      <c r="N248" s="371"/>
      <c r="O248" s="14"/>
      <c r="P248" s="2"/>
      <c r="Q248" s="2"/>
    </row>
    <row r="249" spans="1:17" x14ac:dyDescent="0.3">
      <c r="A249" s="2"/>
      <c r="B249" s="2"/>
      <c r="G249" s="2"/>
      <c r="H249" s="14"/>
      <c r="J249" s="14"/>
      <c r="K249" s="14"/>
      <c r="L249" s="14"/>
      <c r="N249" s="371"/>
      <c r="O249" s="14"/>
      <c r="P249" s="2"/>
      <c r="Q249" s="2"/>
    </row>
    <row r="250" spans="1:17" x14ac:dyDescent="0.3">
      <c r="A250" s="2"/>
      <c r="B250" s="2"/>
      <c r="G250" s="2"/>
      <c r="H250" s="14"/>
      <c r="J250" s="14"/>
      <c r="K250" s="14"/>
      <c r="L250" s="14"/>
      <c r="N250" s="371"/>
      <c r="O250" s="14"/>
      <c r="P250" s="2"/>
      <c r="Q250" s="2"/>
    </row>
    <row r="251" spans="1:17" x14ac:dyDescent="0.3">
      <c r="A251" s="2"/>
      <c r="B251" s="2"/>
      <c r="G251" s="2"/>
      <c r="H251" s="14"/>
      <c r="J251" s="14"/>
      <c r="K251" s="14"/>
      <c r="L251" s="14"/>
      <c r="N251" s="371"/>
      <c r="O251" s="14"/>
      <c r="P251" s="2"/>
      <c r="Q251" s="2"/>
    </row>
    <row r="252" spans="1:17" x14ac:dyDescent="0.3">
      <c r="A252" s="2"/>
      <c r="B252" s="2"/>
      <c r="G252" s="2"/>
      <c r="H252" s="14"/>
      <c r="J252" s="14"/>
      <c r="K252" s="14"/>
      <c r="L252" s="14"/>
      <c r="N252" s="371"/>
      <c r="O252" s="14"/>
      <c r="P252" s="2"/>
      <c r="Q252" s="2"/>
    </row>
    <row r="253" spans="1:17" x14ac:dyDescent="0.3">
      <c r="A253" s="2"/>
      <c r="B253" s="2"/>
      <c r="G253" s="2"/>
      <c r="H253" s="14"/>
      <c r="J253" s="14"/>
      <c r="K253" s="14"/>
      <c r="L253" s="14"/>
      <c r="N253" s="371"/>
      <c r="O253" s="14"/>
      <c r="P253" s="2"/>
      <c r="Q253" s="2"/>
    </row>
    <row r="254" spans="1:17" x14ac:dyDescent="0.3">
      <c r="A254" s="2"/>
      <c r="B254" s="2"/>
      <c r="G254" s="2"/>
      <c r="H254" s="14"/>
      <c r="J254" s="14"/>
      <c r="K254" s="14"/>
      <c r="L254" s="14"/>
      <c r="N254" s="371"/>
      <c r="O254" s="14"/>
      <c r="P254" s="2"/>
      <c r="Q254" s="2"/>
    </row>
    <row r="255" spans="1:17" x14ac:dyDescent="0.3">
      <c r="A255" s="2"/>
      <c r="B255" s="2"/>
      <c r="G255" s="2"/>
      <c r="H255" s="14"/>
      <c r="J255" s="14"/>
      <c r="K255" s="14"/>
      <c r="L255" s="14"/>
      <c r="N255" s="371"/>
      <c r="O255" s="14"/>
      <c r="P255" s="2"/>
      <c r="Q255" s="2"/>
    </row>
    <row r="256" spans="1:17" x14ac:dyDescent="0.3">
      <c r="A256" s="2"/>
      <c r="B256" s="2"/>
      <c r="G256" s="2"/>
      <c r="H256" s="14"/>
      <c r="J256" s="14"/>
      <c r="K256" s="14"/>
      <c r="L256" s="14"/>
      <c r="N256" s="371"/>
      <c r="O256" s="14"/>
      <c r="P256" s="2"/>
      <c r="Q256" s="2"/>
    </row>
    <row r="257" spans="1:17" x14ac:dyDescent="0.3">
      <c r="A257" s="2"/>
      <c r="B257" s="2"/>
      <c r="G257" s="2"/>
      <c r="H257" s="14"/>
      <c r="J257" s="14"/>
      <c r="K257" s="14"/>
      <c r="L257" s="14"/>
      <c r="N257" s="371"/>
      <c r="O257" s="14"/>
      <c r="P257" s="2"/>
      <c r="Q257" s="2"/>
    </row>
    <row r="258" spans="1:17" x14ac:dyDescent="0.3">
      <c r="A258" s="2"/>
      <c r="B258" s="2"/>
      <c r="G258" s="2"/>
      <c r="H258" s="14"/>
      <c r="J258" s="14"/>
      <c r="K258" s="14"/>
      <c r="L258" s="14"/>
      <c r="N258" s="371"/>
      <c r="O258" s="14"/>
      <c r="P258" s="2"/>
      <c r="Q258" s="2"/>
    </row>
    <row r="259" spans="1:17" x14ac:dyDescent="0.3">
      <c r="A259" s="2"/>
      <c r="B259" s="2"/>
      <c r="G259" s="2"/>
      <c r="H259" s="14"/>
      <c r="J259" s="14"/>
      <c r="K259" s="14"/>
      <c r="L259" s="14"/>
      <c r="N259" s="371"/>
      <c r="O259" s="14"/>
      <c r="P259" s="2"/>
      <c r="Q259" s="2"/>
    </row>
  </sheetData>
  <protectedRanges>
    <protectedRange sqref="F2:H3" name="Диапазон1_1_1_1"/>
    <protectedRange sqref="M2:M3" name="Диапазон1_1_1_1_1"/>
  </protectedRanges>
  <mergeCells count="67">
    <mergeCell ref="O2:O3"/>
    <mergeCell ref="B73:B79"/>
    <mergeCell ref="A73:A79"/>
    <mergeCell ref="N2:N3"/>
    <mergeCell ref="A59:A62"/>
    <mergeCell ref="B59:B62"/>
    <mergeCell ref="B49:B51"/>
    <mergeCell ref="B55:B58"/>
    <mergeCell ref="B40:B42"/>
    <mergeCell ref="B52:B54"/>
    <mergeCell ref="A49:A54"/>
    <mergeCell ref="A55:A58"/>
    <mergeCell ref="A4:A12"/>
    <mergeCell ref="B13:B19"/>
    <mergeCell ref="B10:B12"/>
    <mergeCell ref="M2:M3"/>
    <mergeCell ref="A93:A94"/>
    <mergeCell ref="B46:B48"/>
    <mergeCell ref="A46:A48"/>
    <mergeCell ref="A28:A33"/>
    <mergeCell ref="B43:B45"/>
    <mergeCell ref="A40:A45"/>
    <mergeCell ref="A85:A86"/>
    <mergeCell ref="A87:A90"/>
    <mergeCell ref="A80:A81"/>
    <mergeCell ref="A91:A92"/>
    <mergeCell ref="B89:B90"/>
    <mergeCell ref="K2:L2"/>
    <mergeCell ref="B20:B26"/>
    <mergeCell ref="A13:A19"/>
    <mergeCell ref="A82:A84"/>
    <mergeCell ref="B80:B81"/>
    <mergeCell ref="A63:A65"/>
    <mergeCell ref="B63:B65"/>
    <mergeCell ref="A34:A39"/>
    <mergeCell ref="B34:B39"/>
    <mergeCell ref="I2:J2"/>
    <mergeCell ref="B4:B6"/>
    <mergeCell ref="B7:B9"/>
    <mergeCell ref="C80:C81"/>
    <mergeCell ref="D80:D81"/>
    <mergeCell ref="E80:E81"/>
    <mergeCell ref="F80:F81"/>
    <mergeCell ref="R31:R35"/>
    <mergeCell ref="A97:I97"/>
    <mergeCell ref="H1:L1"/>
    <mergeCell ref="H2:H3"/>
    <mergeCell ref="A66:A72"/>
    <mergeCell ref="B66:B72"/>
    <mergeCell ref="C1:G1"/>
    <mergeCell ref="A1:B1"/>
    <mergeCell ref="A2:A3"/>
    <mergeCell ref="B2:B3"/>
    <mergeCell ref="C2:C3"/>
    <mergeCell ref="D2:D3"/>
    <mergeCell ref="E2:E3"/>
    <mergeCell ref="F2:F3"/>
    <mergeCell ref="G2:G3"/>
    <mergeCell ref="B28:B33"/>
    <mergeCell ref="M80:M81"/>
    <mergeCell ref="N80:N81"/>
    <mergeCell ref="O80:O81"/>
    <mergeCell ref="H80:H81"/>
    <mergeCell ref="I80:I81"/>
    <mergeCell ref="J80:J81"/>
    <mergeCell ref="K80:K81"/>
    <mergeCell ref="L80:L81"/>
  </mergeCells>
  <pageMargins left="0.70866141732283472" right="0.70866141732283472" top="0.74803149606299213" bottom="0.74803149606299213" header="0.31496062992125984" footer="0.31496062992125984"/>
  <pageSetup paperSize="12" scale="55" orientation="portrait" r:id="rId1"/>
  <rowBreaks count="1" manualBreakCount="1">
    <brk id="65" max="16" man="1"/>
  </rowBreaks>
  <colBreaks count="1" manualBreakCount="1">
    <brk id="15" max="1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93" zoomScaleNormal="93" workbookViewId="0">
      <selection activeCell="J6" sqref="J6"/>
    </sheetView>
  </sheetViews>
  <sheetFormatPr defaultRowHeight="13.8" x14ac:dyDescent="0.3"/>
  <cols>
    <col min="1" max="1" width="5.33203125" style="3" bestFit="1" customWidth="1"/>
    <col min="2" max="2" width="13.6640625" style="3" customWidth="1"/>
    <col min="3" max="3" width="21.5546875" style="3" customWidth="1"/>
    <col min="4" max="4" width="19.44140625" style="3" customWidth="1"/>
    <col min="5" max="5" width="45.33203125" style="3" customWidth="1"/>
    <col min="6" max="6" width="43" style="3" customWidth="1"/>
    <col min="7" max="7" width="6.33203125" style="3" customWidth="1"/>
    <col min="8" max="252" width="8.88671875" style="3"/>
    <col min="253" max="253" width="9.5546875" style="3" customWidth="1"/>
    <col min="254" max="254" width="15.5546875" style="3" customWidth="1"/>
    <col min="255" max="255" width="30.44140625" style="3" bestFit="1" customWidth="1"/>
    <col min="256" max="256" width="19.44140625" style="3" customWidth="1"/>
    <col min="257" max="257" width="14" style="3" bestFit="1" customWidth="1"/>
    <col min="258" max="258" width="13.109375" style="3" bestFit="1" customWidth="1"/>
    <col min="259" max="259" width="38.6640625" style="3" bestFit="1" customWidth="1"/>
    <col min="260" max="260" width="17" style="3" customWidth="1"/>
    <col min="261" max="261" width="38" style="3" customWidth="1"/>
    <col min="262" max="262" width="18.109375" style="3" customWidth="1"/>
    <col min="263" max="508" width="8.88671875" style="3"/>
    <col min="509" max="509" width="9.5546875" style="3" customWidth="1"/>
    <col min="510" max="510" width="15.5546875" style="3" customWidth="1"/>
    <col min="511" max="511" width="30.44140625" style="3" bestFit="1" customWidth="1"/>
    <col min="512" max="512" width="19.44140625" style="3" customWidth="1"/>
    <col min="513" max="513" width="14" style="3" bestFit="1" customWidth="1"/>
    <col min="514" max="514" width="13.109375" style="3" bestFit="1" customWidth="1"/>
    <col min="515" max="515" width="38.6640625" style="3" bestFit="1" customWidth="1"/>
    <col min="516" max="516" width="17" style="3" customWidth="1"/>
    <col min="517" max="517" width="38" style="3" customWidth="1"/>
    <col min="518" max="518" width="18.109375" style="3" customWidth="1"/>
    <col min="519" max="764" width="8.88671875" style="3"/>
    <col min="765" max="765" width="9.5546875" style="3" customWidth="1"/>
    <col min="766" max="766" width="15.5546875" style="3" customWidth="1"/>
    <col min="767" max="767" width="30.44140625" style="3" bestFit="1" customWidth="1"/>
    <col min="768" max="768" width="19.44140625" style="3" customWidth="1"/>
    <col min="769" max="769" width="14" style="3" bestFit="1" customWidth="1"/>
    <col min="770" max="770" width="13.109375" style="3" bestFit="1" customWidth="1"/>
    <col min="771" max="771" width="38.6640625" style="3" bestFit="1" customWidth="1"/>
    <col min="772" max="772" width="17" style="3" customWidth="1"/>
    <col min="773" max="773" width="38" style="3" customWidth="1"/>
    <col min="774" max="774" width="18.109375" style="3" customWidth="1"/>
    <col min="775" max="1020" width="8.88671875" style="3"/>
    <col min="1021" max="1021" width="9.5546875" style="3" customWidth="1"/>
    <col min="1022" max="1022" width="15.5546875" style="3" customWidth="1"/>
    <col min="1023" max="1023" width="30.44140625" style="3" bestFit="1" customWidth="1"/>
    <col min="1024" max="1024" width="19.44140625" style="3" customWidth="1"/>
    <col min="1025" max="1025" width="14" style="3" bestFit="1" customWidth="1"/>
    <col min="1026" max="1026" width="13.109375" style="3" bestFit="1" customWidth="1"/>
    <col min="1027" max="1027" width="38.6640625" style="3" bestFit="1" customWidth="1"/>
    <col min="1028" max="1028" width="17" style="3" customWidth="1"/>
    <col min="1029" max="1029" width="38" style="3" customWidth="1"/>
    <col min="1030" max="1030" width="18.109375" style="3" customWidth="1"/>
    <col min="1031" max="1276" width="8.88671875" style="3"/>
    <col min="1277" max="1277" width="9.5546875" style="3" customWidth="1"/>
    <col min="1278" max="1278" width="15.5546875" style="3" customWidth="1"/>
    <col min="1279" max="1279" width="30.44140625" style="3" bestFit="1" customWidth="1"/>
    <col min="1280" max="1280" width="19.44140625" style="3" customWidth="1"/>
    <col min="1281" max="1281" width="14" style="3" bestFit="1" customWidth="1"/>
    <col min="1282" max="1282" width="13.109375" style="3" bestFit="1" customWidth="1"/>
    <col min="1283" max="1283" width="38.6640625" style="3" bestFit="1" customWidth="1"/>
    <col min="1284" max="1284" width="17" style="3" customWidth="1"/>
    <col min="1285" max="1285" width="38" style="3" customWidth="1"/>
    <col min="1286" max="1286" width="18.109375" style="3" customWidth="1"/>
    <col min="1287" max="1532" width="8.88671875" style="3"/>
    <col min="1533" max="1533" width="9.5546875" style="3" customWidth="1"/>
    <col min="1534" max="1534" width="15.5546875" style="3" customWidth="1"/>
    <col min="1535" max="1535" width="30.44140625" style="3" bestFit="1" customWidth="1"/>
    <col min="1536" max="1536" width="19.44140625" style="3" customWidth="1"/>
    <col min="1537" max="1537" width="14" style="3" bestFit="1" customWidth="1"/>
    <col min="1538" max="1538" width="13.109375" style="3" bestFit="1" customWidth="1"/>
    <col min="1539" max="1539" width="38.6640625" style="3" bestFit="1" customWidth="1"/>
    <col min="1540" max="1540" width="17" style="3" customWidth="1"/>
    <col min="1541" max="1541" width="38" style="3" customWidth="1"/>
    <col min="1542" max="1542" width="18.109375" style="3" customWidth="1"/>
    <col min="1543" max="1788" width="8.88671875" style="3"/>
    <col min="1789" max="1789" width="9.5546875" style="3" customWidth="1"/>
    <col min="1790" max="1790" width="15.5546875" style="3" customWidth="1"/>
    <col min="1791" max="1791" width="30.44140625" style="3" bestFit="1" customWidth="1"/>
    <col min="1792" max="1792" width="19.44140625" style="3" customWidth="1"/>
    <col min="1793" max="1793" width="14" style="3" bestFit="1" customWidth="1"/>
    <col min="1794" max="1794" width="13.109375" style="3" bestFit="1" customWidth="1"/>
    <col min="1795" max="1795" width="38.6640625" style="3" bestFit="1" customWidth="1"/>
    <col min="1796" max="1796" width="17" style="3" customWidth="1"/>
    <col min="1797" max="1797" width="38" style="3" customWidth="1"/>
    <col min="1798" max="1798" width="18.109375" style="3" customWidth="1"/>
    <col min="1799" max="2044" width="8.88671875" style="3"/>
    <col min="2045" max="2045" width="9.5546875" style="3" customWidth="1"/>
    <col min="2046" max="2046" width="15.5546875" style="3" customWidth="1"/>
    <col min="2047" max="2047" width="30.44140625" style="3" bestFit="1" customWidth="1"/>
    <col min="2048" max="2048" width="19.44140625" style="3" customWidth="1"/>
    <col min="2049" max="2049" width="14" style="3" bestFit="1" customWidth="1"/>
    <col min="2050" max="2050" width="13.109375" style="3" bestFit="1" customWidth="1"/>
    <col min="2051" max="2051" width="38.6640625" style="3" bestFit="1" customWidth="1"/>
    <col min="2052" max="2052" width="17" style="3" customWidth="1"/>
    <col min="2053" max="2053" width="38" style="3" customWidth="1"/>
    <col min="2054" max="2054" width="18.109375" style="3" customWidth="1"/>
    <col min="2055" max="2300" width="8.88671875" style="3"/>
    <col min="2301" max="2301" width="9.5546875" style="3" customWidth="1"/>
    <col min="2302" max="2302" width="15.5546875" style="3" customWidth="1"/>
    <col min="2303" max="2303" width="30.44140625" style="3" bestFit="1" customWidth="1"/>
    <col min="2304" max="2304" width="19.44140625" style="3" customWidth="1"/>
    <col min="2305" max="2305" width="14" style="3" bestFit="1" customWidth="1"/>
    <col min="2306" max="2306" width="13.109375" style="3" bestFit="1" customWidth="1"/>
    <col min="2307" max="2307" width="38.6640625" style="3" bestFit="1" customWidth="1"/>
    <col min="2308" max="2308" width="17" style="3" customWidth="1"/>
    <col min="2309" max="2309" width="38" style="3" customWidth="1"/>
    <col min="2310" max="2310" width="18.109375" style="3" customWidth="1"/>
    <col min="2311" max="2556" width="8.88671875" style="3"/>
    <col min="2557" max="2557" width="9.5546875" style="3" customWidth="1"/>
    <col min="2558" max="2558" width="15.5546875" style="3" customWidth="1"/>
    <col min="2559" max="2559" width="30.44140625" style="3" bestFit="1" customWidth="1"/>
    <col min="2560" max="2560" width="19.44140625" style="3" customWidth="1"/>
    <col min="2561" max="2561" width="14" style="3" bestFit="1" customWidth="1"/>
    <col min="2562" max="2562" width="13.109375" style="3" bestFit="1" customWidth="1"/>
    <col min="2563" max="2563" width="38.6640625" style="3" bestFit="1" customWidth="1"/>
    <col min="2564" max="2564" width="17" style="3" customWidth="1"/>
    <col min="2565" max="2565" width="38" style="3" customWidth="1"/>
    <col min="2566" max="2566" width="18.109375" style="3" customWidth="1"/>
    <col min="2567" max="2812" width="8.88671875" style="3"/>
    <col min="2813" max="2813" width="9.5546875" style="3" customWidth="1"/>
    <col min="2814" max="2814" width="15.5546875" style="3" customWidth="1"/>
    <col min="2815" max="2815" width="30.44140625" style="3" bestFit="1" customWidth="1"/>
    <col min="2816" max="2816" width="19.44140625" style="3" customWidth="1"/>
    <col min="2817" max="2817" width="14" style="3" bestFit="1" customWidth="1"/>
    <col min="2818" max="2818" width="13.109375" style="3" bestFit="1" customWidth="1"/>
    <col min="2819" max="2819" width="38.6640625" style="3" bestFit="1" customWidth="1"/>
    <col min="2820" max="2820" width="17" style="3" customWidth="1"/>
    <col min="2821" max="2821" width="38" style="3" customWidth="1"/>
    <col min="2822" max="2822" width="18.109375" style="3" customWidth="1"/>
    <col min="2823" max="3068" width="8.88671875" style="3"/>
    <col min="3069" max="3069" width="9.5546875" style="3" customWidth="1"/>
    <col min="3070" max="3070" width="15.5546875" style="3" customWidth="1"/>
    <col min="3071" max="3071" width="30.44140625" style="3" bestFit="1" customWidth="1"/>
    <col min="3072" max="3072" width="19.44140625" style="3" customWidth="1"/>
    <col min="3073" max="3073" width="14" style="3" bestFit="1" customWidth="1"/>
    <col min="3074" max="3074" width="13.109375" style="3" bestFit="1" customWidth="1"/>
    <col min="3075" max="3075" width="38.6640625" style="3" bestFit="1" customWidth="1"/>
    <col min="3076" max="3076" width="17" style="3" customWidth="1"/>
    <col min="3077" max="3077" width="38" style="3" customWidth="1"/>
    <col min="3078" max="3078" width="18.109375" style="3" customWidth="1"/>
    <col min="3079" max="3324" width="8.88671875" style="3"/>
    <col min="3325" max="3325" width="9.5546875" style="3" customWidth="1"/>
    <col min="3326" max="3326" width="15.5546875" style="3" customWidth="1"/>
    <col min="3327" max="3327" width="30.44140625" style="3" bestFit="1" customWidth="1"/>
    <col min="3328" max="3328" width="19.44140625" style="3" customWidth="1"/>
    <col min="3329" max="3329" width="14" style="3" bestFit="1" customWidth="1"/>
    <col min="3330" max="3330" width="13.109375" style="3" bestFit="1" customWidth="1"/>
    <col min="3331" max="3331" width="38.6640625" style="3" bestFit="1" customWidth="1"/>
    <col min="3332" max="3332" width="17" style="3" customWidth="1"/>
    <col min="3333" max="3333" width="38" style="3" customWidth="1"/>
    <col min="3334" max="3334" width="18.109375" style="3" customWidth="1"/>
    <col min="3335" max="3580" width="8.88671875" style="3"/>
    <col min="3581" max="3581" width="9.5546875" style="3" customWidth="1"/>
    <col min="3582" max="3582" width="15.5546875" style="3" customWidth="1"/>
    <col min="3583" max="3583" width="30.44140625" style="3" bestFit="1" customWidth="1"/>
    <col min="3584" max="3584" width="19.44140625" style="3" customWidth="1"/>
    <col min="3585" max="3585" width="14" style="3" bestFit="1" customWidth="1"/>
    <col min="3586" max="3586" width="13.109375" style="3" bestFit="1" customWidth="1"/>
    <col min="3587" max="3587" width="38.6640625" style="3" bestFit="1" customWidth="1"/>
    <col min="3588" max="3588" width="17" style="3" customWidth="1"/>
    <col min="3589" max="3589" width="38" style="3" customWidth="1"/>
    <col min="3590" max="3590" width="18.109375" style="3" customWidth="1"/>
    <col min="3591" max="3836" width="8.88671875" style="3"/>
    <col min="3837" max="3837" width="9.5546875" style="3" customWidth="1"/>
    <col min="3838" max="3838" width="15.5546875" style="3" customWidth="1"/>
    <col min="3839" max="3839" width="30.44140625" style="3" bestFit="1" customWidth="1"/>
    <col min="3840" max="3840" width="19.44140625" style="3" customWidth="1"/>
    <col min="3841" max="3841" width="14" style="3" bestFit="1" customWidth="1"/>
    <col min="3842" max="3842" width="13.109375" style="3" bestFit="1" customWidth="1"/>
    <col min="3843" max="3843" width="38.6640625" style="3" bestFit="1" customWidth="1"/>
    <col min="3844" max="3844" width="17" style="3" customWidth="1"/>
    <col min="3845" max="3845" width="38" style="3" customWidth="1"/>
    <col min="3846" max="3846" width="18.109375" style="3" customWidth="1"/>
    <col min="3847" max="4092" width="8.88671875" style="3"/>
    <col min="4093" max="4093" width="9.5546875" style="3" customWidth="1"/>
    <col min="4094" max="4094" width="15.5546875" style="3" customWidth="1"/>
    <col min="4095" max="4095" width="30.44140625" style="3" bestFit="1" customWidth="1"/>
    <col min="4096" max="4096" width="19.44140625" style="3" customWidth="1"/>
    <col min="4097" max="4097" width="14" style="3" bestFit="1" customWidth="1"/>
    <col min="4098" max="4098" width="13.109375" style="3" bestFit="1" customWidth="1"/>
    <col min="4099" max="4099" width="38.6640625" style="3" bestFit="1" customWidth="1"/>
    <col min="4100" max="4100" width="17" style="3" customWidth="1"/>
    <col min="4101" max="4101" width="38" style="3" customWidth="1"/>
    <col min="4102" max="4102" width="18.109375" style="3" customWidth="1"/>
    <col min="4103" max="4348" width="8.88671875" style="3"/>
    <col min="4349" max="4349" width="9.5546875" style="3" customWidth="1"/>
    <col min="4350" max="4350" width="15.5546875" style="3" customWidth="1"/>
    <col min="4351" max="4351" width="30.44140625" style="3" bestFit="1" customWidth="1"/>
    <col min="4352" max="4352" width="19.44140625" style="3" customWidth="1"/>
    <col min="4353" max="4353" width="14" style="3" bestFit="1" customWidth="1"/>
    <col min="4354" max="4354" width="13.109375" style="3" bestFit="1" customWidth="1"/>
    <col min="4355" max="4355" width="38.6640625" style="3" bestFit="1" customWidth="1"/>
    <col min="4356" max="4356" width="17" style="3" customWidth="1"/>
    <col min="4357" max="4357" width="38" style="3" customWidth="1"/>
    <col min="4358" max="4358" width="18.109375" style="3" customWidth="1"/>
    <col min="4359" max="4604" width="8.88671875" style="3"/>
    <col min="4605" max="4605" width="9.5546875" style="3" customWidth="1"/>
    <col min="4606" max="4606" width="15.5546875" style="3" customWidth="1"/>
    <col min="4607" max="4607" width="30.44140625" style="3" bestFit="1" customWidth="1"/>
    <col min="4608" max="4608" width="19.44140625" style="3" customWidth="1"/>
    <col min="4609" max="4609" width="14" style="3" bestFit="1" customWidth="1"/>
    <col min="4610" max="4610" width="13.109375" style="3" bestFit="1" customWidth="1"/>
    <col min="4611" max="4611" width="38.6640625" style="3" bestFit="1" customWidth="1"/>
    <col min="4612" max="4612" width="17" style="3" customWidth="1"/>
    <col min="4613" max="4613" width="38" style="3" customWidth="1"/>
    <col min="4614" max="4614" width="18.109375" style="3" customWidth="1"/>
    <col min="4615" max="4860" width="8.88671875" style="3"/>
    <col min="4861" max="4861" width="9.5546875" style="3" customWidth="1"/>
    <col min="4862" max="4862" width="15.5546875" style="3" customWidth="1"/>
    <col min="4863" max="4863" width="30.44140625" style="3" bestFit="1" customWidth="1"/>
    <col min="4864" max="4864" width="19.44140625" style="3" customWidth="1"/>
    <col min="4865" max="4865" width="14" style="3" bestFit="1" customWidth="1"/>
    <col min="4866" max="4866" width="13.109375" style="3" bestFit="1" customWidth="1"/>
    <col min="4867" max="4867" width="38.6640625" style="3" bestFit="1" customWidth="1"/>
    <col min="4868" max="4868" width="17" style="3" customWidth="1"/>
    <col min="4869" max="4869" width="38" style="3" customWidth="1"/>
    <col min="4870" max="4870" width="18.109375" style="3" customWidth="1"/>
    <col min="4871" max="5116" width="8.88671875" style="3"/>
    <col min="5117" max="5117" width="9.5546875" style="3" customWidth="1"/>
    <col min="5118" max="5118" width="15.5546875" style="3" customWidth="1"/>
    <col min="5119" max="5119" width="30.44140625" style="3" bestFit="1" customWidth="1"/>
    <col min="5120" max="5120" width="19.44140625" style="3" customWidth="1"/>
    <col min="5121" max="5121" width="14" style="3" bestFit="1" customWidth="1"/>
    <col min="5122" max="5122" width="13.109375" style="3" bestFit="1" customWidth="1"/>
    <col min="5123" max="5123" width="38.6640625" style="3" bestFit="1" customWidth="1"/>
    <col min="5124" max="5124" width="17" style="3" customWidth="1"/>
    <col min="5125" max="5125" width="38" style="3" customWidth="1"/>
    <col min="5126" max="5126" width="18.109375" style="3" customWidth="1"/>
    <col min="5127" max="5372" width="8.88671875" style="3"/>
    <col min="5373" max="5373" width="9.5546875" style="3" customWidth="1"/>
    <col min="5374" max="5374" width="15.5546875" style="3" customWidth="1"/>
    <col min="5375" max="5375" width="30.44140625" style="3" bestFit="1" customWidth="1"/>
    <col min="5376" max="5376" width="19.44140625" style="3" customWidth="1"/>
    <col min="5377" max="5377" width="14" style="3" bestFit="1" customWidth="1"/>
    <col min="5378" max="5378" width="13.109375" style="3" bestFit="1" customWidth="1"/>
    <col min="5379" max="5379" width="38.6640625" style="3" bestFit="1" customWidth="1"/>
    <col min="5380" max="5380" width="17" style="3" customWidth="1"/>
    <col min="5381" max="5381" width="38" style="3" customWidth="1"/>
    <col min="5382" max="5382" width="18.109375" style="3" customWidth="1"/>
    <col min="5383" max="5628" width="8.88671875" style="3"/>
    <col min="5629" max="5629" width="9.5546875" style="3" customWidth="1"/>
    <col min="5630" max="5630" width="15.5546875" style="3" customWidth="1"/>
    <col min="5631" max="5631" width="30.44140625" style="3" bestFit="1" customWidth="1"/>
    <col min="5632" max="5632" width="19.44140625" style="3" customWidth="1"/>
    <col min="5633" max="5633" width="14" style="3" bestFit="1" customWidth="1"/>
    <col min="5634" max="5634" width="13.109375" style="3" bestFit="1" customWidth="1"/>
    <col min="5635" max="5635" width="38.6640625" style="3" bestFit="1" customWidth="1"/>
    <col min="5636" max="5636" width="17" style="3" customWidth="1"/>
    <col min="5637" max="5637" width="38" style="3" customWidth="1"/>
    <col min="5638" max="5638" width="18.109375" style="3" customWidth="1"/>
    <col min="5639" max="5884" width="8.88671875" style="3"/>
    <col min="5885" max="5885" width="9.5546875" style="3" customWidth="1"/>
    <col min="5886" max="5886" width="15.5546875" style="3" customWidth="1"/>
    <col min="5887" max="5887" width="30.44140625" style="3" bestFit="1" customWidth="1"/>
    <col min="5888" max="5888" width="19.44140625" style="3" customWidth="1"/>
    <col min="5889" max="5889" width="14" style="3" bestFit="1" customWidth="1"/>
    <col min="5890" max="5890" width="13.109375" style="3" bestFit="1" customWidth="1"/>
    <col min="5891" max="5891" width="38.6640625" style="3" bestFit="1" customWidth="1"/>
    <col min="5892" max="5892" width="17" style="3" customWidth="1"/>
    <col min="5893" max="5893" width="38" style="3" customWidth="1"/>
    <col min="5894" max="5894" width="18.109375" style="3" customWidth="1"/>
    <col min="5895" max="6140" width="8.88671875" style="3"/>
    <col min="6141" max="6141" width="9.5546875" style="3" customWidth="1"/>
    <col min="6142" max="6142" width="15.5546875" style="3" customWidth="1"/>
    <col min="6143" max="6143" width="30.44140625" style="3" bestFit="1" customWidth="1"/>
    <col min="6144" max="6144" width="19.44140625" style="3" customWidth="1"/>
    <col min="6145" max="6145" width="14" style="3" bestFit="1" customWidth="1"/>
    <col min="6146" max="6146" width="13.109375" style="3" bestFit="1" customWidth="1"/>
    <col min="6147" max="6147" width="38.6640625" style="3" bestFit="1" customWidth="1"/>
    <col min="6148" max="6148" width="17" style="3" customWidth="1"/>
    <col min="6149" max="6149" width="38" style="3" customWidth="1"/>
    <col min="6150" max="6150" width="18.109375" style="3" customWidth="1"/>
    <col min="6151" max="6396" width="8.88671875" style="3"/>
    <col min="6397" max="6397" width="9.5546875" style="3" customWidth="1"/>
    <col min="6398" max="6398" width="15.5546875" style="3" customWidth="1"/>
    <col min="6399" max="6399" width="30.44140625" style="3" bestFit="1" customWidth="1"/>
    <col min="6400" max="6400" width="19.44140625" style="3" customWidth="1"/>
    <col min="6401" max="6401" width="14" style="3" bestFit="1" customWidth="1"/>
    <col min="6402" max="6402" width="13.109375" style="3" bestFit="1" customWidth="1"/>
    <col min="6403" max="6403" width="38.6640625" style="3" bestFit="1" customWidth="1"/>
    <col min="6404" max="6404" width="17" style="3" customWidth="1"/>
    <col min="6405" max="6405" width="38" style="3" customWidth="1"/>
    <col min="6406" max="6406" width="18.109375" style="3" customWidth="1"/>
    <col min="6407" max="6652" width="8.88671875" style="3"/>
    <col min="6653" max="6653" width="9.5546875" style="3" customWidth="1"/>
    <col min="6654" max="6654" width="15.5546875" style="3" customWidth="1"/>
    <col min="6655" max="6655" width="30.44140625" style="3" bestFit="1" customWidth="1"/>
    <col min="6656" max="6656" width="19.44140625" style="3" customWidth="1"/>
    <col min="6657" max="6657" width="14" style="3" bestFit="1" customWidth="1"/>
    <col min="6658" max="6658" width="13.109375" style="3" bestFit="1" customWidth="1"/>
    <col min="6659" max="6659" width="38.6640625" style="3" bestFit="1" customWidth="1"/>
    <col min="6660" max="6660" width="17" style="3" customWidth="1"/>
    <col min="6661" max="6661" width="38" style="3" customWidth="1"/>
    <col min="6662" max="6662" width="18.109375" style="3" customWidth="1"/>
    <col min="6663" max="6908" width="8.88671875" style="3"/>
    <col min="6909" max="6909" width="9.5546875" style="3" customWidth="1"/>
    <col min="6910" max="6910" width="15.5546875" style="3" customWidth="1"/>
    <col min="6911" max="6911" width="30.44140625" style="3" bestFit="1" customWidth="1"/>
    <col min="6912" max="6912" width="19.44140625" style="3" customWidth="1"/>
    <col min="6913" max="6913" width="14" style="3" bestFit="1" customWidth="1"/>
    <col min="6914" max="6914" width="13.109375" style="3" bestFit="1" customWidth="1"/>
    <col min="6915" max="6915" width="38.6640625" style="3" bestFit="1" customWidth="1"/>
    <col min="6916" max="6916" width="17" style="3" customWidth="1"/>
    <col min="6917" max="6917" width="38" style="3" customWidth="1"/>
    <col min="6918" max="6918" width="18.109375" style="3" customWidth="1"/>
    <col min="6919" max="7164" width="8.88671875" style="3"/>
    <col min="7165" max="7165" width="9.5546875" style="3" customWidth="1"/>
    <col min="7166" max="7166" width="15.5546875" style="3" customWidth="1"/>
    <col min="7167" max="7167" width="30.44140625" style="3" bestFit="1" customWidth="1"/>
    <col min="7168" max="7168" width="19.44140625" style="3" customWidth="1"/>
    <col min="7169" max="7169" width="14" style="3" bestFit="1" customWidth="1"/>
    <col min="7170" max="7170" width="13.109375" style="3" bestFit="1" customWidth="1"/>
    <col min="7171" max="7171" width="38.6640625" style="3" bestFit="1" customWidth="1"/>
    <col min="7172" max="7172" width="17" style="3" customWidth="1"/>
    <col min="7173" max="7173" width="38" style="3" customWidth="1"/>
    <col min="7174" max="7174" width="18.109375" style="3" customWidth="1"/>
    <col min="7175" max="7420" width="8.88671875" style="3"/>
    <col min="7421" max="7421" width="9.5546875" style="3" customWidth="1"/>
    <col min="7422" max="7422" width="15.5546875" style="3" customWidth="1"/>
    <col min="7423" max="7423" width="30.44140625" style="3" bestFit="1" customWidth="1"/>
    <col min="7424" max="7424" width="19.44140625" style="3" customWidth="1"/>
    <col min="7425" max="7425" width="14" style="3" bestFit="1" customWidth="1"/>
    <col min="7426" max="7426" width="13.109375" style="3" bestFit="1" customWidth="1"/>
    <col min="7427" max="7427" width="38.6640625" style="3" bestFit="1" customWidth="1"/>
    <col min="7428" max="7428" width="17" style="3" customWidth="1"/>
    <col min="7429" max="7429" width="38" style="3" customWidth="1"/>
    <col min="7430" max="7430" width="18.109375" style="3" customWidth="1"/>
    <col min="7431" max="7676" width="8.88671875" style="3"/>
    <col min="7677" max="7677" width="9.5546875" style="3" customWidth="1"/>
    <col min="7678" max="7678" width="15.5546875" style="3" customWidth="1"/>
    <col min="7679" max="7679" width="30.44140625" style="3" bestFit="1" customWidth="1"/>
    <col min="7680" max="7680" width="19.44140625" style="3" customWidth="1"/>
    <col min="7681" max="7681" width="14" style="3" bestFit="1" customWidth="1"/>
    <col min="7682" max="7682" width="13.109375" style="3" bestFit="1" customWidth="1"/>
    <col min="7683" max="7683" width="38.6640625" style="3" bestFit="1" customWidth="1"/>
    <col min="7684" max="7684" width="17" style="3" customWidth="1"/>
    <col min="7685" max="7685" width="38" style="3" customWidth="1"/>
    <col min="7686" max="7686" width="18.109375" style="3" customWidth="1"/>
    <col min="7687" max="7932" width="8.88671875" style="3"/>
    <col min="7933" max="7933" width="9.5546875" style="3" customWidth="1"/>
    <col min="7934" max="7934" width="15.5546875" style="3" customWidth="1"/>
    <col min="7935" max="7935" width="30.44140625" style="3" bestFit="1" customWidth="1"/>
    <col min="7936" max="7936" width="19.44140625" style="3" customWidth="1"/>
    <col min="7937" max="7937" width="14" style="3" bestFit="1" customWidth="1"/>
    <col min="7938" max="7938" width="13.109375" style="3" bestFit="1" customWidth="1"/>
    <col min="7939" max="7939" width="38.6640625" style="3" bestFit="1" customWidth="1"/>
    <col min="7940" max="7940" width="17" style="3" customWidth="1"/>
    <col min="7941" max="7941" width="38" style="3" customWidth="1"/>
    <col min="7942" max="7942" width="18.109375" style="3" customWidth="1"/>
    <col min="7943" max="8188" width="8.88671875" style="3"/>
    <col min="8189" max="8189" width="9.5546875" style="3" customWidth="1"/>
    <col min="8190" max="8190" width="15.5546875" style="3" customWidth="1"/>
    <col min="8191" max="8191" width="30.44140625" style="3" bestFit="1" customWidth="1"/>
    <col min="8192" max="8192" width="19.44140625" style="3" customWidth="1"/>
    <col min="8193" max="8193" width="14" style="3" bestFit="1" customWidth="1"/>
    <col min="8194" max="8194" width="13.109375" style="3" bestFit="1" customWidth="1"/>
    <col min="8195" max="8195" width="38.6640625" style="3" bestFit="1" customWidth="1"/>
    <col min="8196" max="8196" width="17" style="3" customWidth="1"/>
    <col min="8197" max="8197" width="38" style="3" customWidth="1"/>
    <col min="8198" max="8198" width="18.109375" style="3" customWidth="1"/>
    <col min="8199" max="8444" width="8.88671875" style="3"/>
    <col min="8445" max="8445" width="9.5546875" style="3" customWidth="1"/>
    <col min="8446" max="8446" width="15.5546875" style="3" customWidth="1"/>
    <col min="8447" max="8447" width="30.44140625" style="3" bestFit="1" customWidth="1"/>
    <col min="8448" max="8448" width="19.44140625" style="3" customWidth="1"/>
    <col min="8449" max="8449" width="14" style="3" bestFit="1" customWidth="1"/>
    <col min="8450" max="8450" width="13.109375" style="3" bestFit="1" customWidth="1"/>
    <col min="8451" max="8451" width="38.6640625" style="3" bestFit="1" customWidth="1"/>
    <col min="8452" max="8452" width="17" style="3" customWidth="1"/>
    <col min="8453" max="8453" width="38" style="3" customWidth="1"/>
    <col min="8454" max="8454" width="18.109375" style="3" customWidth="1"/>
    <col min="8455" max="8700" width="8.88671875" style="3"/>
    <col min="8701" max="8701" width="9.5546875" style="3" customWidth="1"/>
    <col min="8702" max="8702" width="15.5546875" style="3" customWidth="1"/>
    <col min="8703" max="8703" width="30.44140625" style="3" bestFit="1" customWidth="1"/>
    <col min="8704" max="8704" width="19.44140625" style="3" customWidth="1"/>
    <col min="8705" max="8705" width="14" style="3" bestFit="1" customWidth="1"/>
    <col min="8706" max="8706" width="13.109375" style="3" bestFit="1" customWidth="1"/>
    <col min="8707" max="8707" width="38.6640625" style="3" bestFit="1" customWidth="1"/>
    <col min="8708" max="8708" width="17" style="3" customWidth="1"/>
    <col min="8709" max="8709" width="38" style="3" customWidth="1"/>
    <col min="8710" max="8710" width="18.109375" style="3" customWidth="1"/>
    <col min="8711" max="8956" width="8.88671875" style="3"/>
    <col min="8957" max="8957" width="9.5546875" style="3" customWidth="1"/>
    <col min="8958" max="8958" width="15.5546875" style="3" customWidth="1"/>
    <col min="8959" max="8959" width="30.44140625" style="3" bestFit="1" customWidth="1"/>
    <col min="8960" max="8960" width="19.44140625" style="3" customWidth="1"/>
    <col min="8961" max="8961" width="14" style="3" bestFit="1" customWidth="1"/>
    <col min="8962" max="8962" width="13.109375" style="3" bestFit="1" customWidth="1"/>
    <col min="8963" max="8963" width="38.6640625" style="3" bestFit="1" customWidth="1"/>
    <col min="8964" max="8964" width="17" style="3" customWidth="1"/>
    <col min="8965" max="8965" width="38" style="3" customWidth="1"/>
    <col min="8966" max="8966" width="18.109375" style="3" customWidth="1"/>
    <col min="8967" max="9212" width="8.88671875" style="3"/>
    <col min="9213" max="9213" width="9.5546875" style="3" customWidth="1"/>
    <col min="9214" max="9214" width="15.5546875" style="3" customWidth="1"/>
    <col min="9215" max="9215" width="30.44140625" style="3" bestFit="1" customWidth="1"/>
    <col min="9216" max="9216" width="19.44140625" style="3" customWidth="1"/>
    <col min="9217" max="9217" width="14" style="3" bestFit="1" customWidth="1"/>
    <col min="9218" max="9218" width="13.109375" style="3" bestFit="1" customWidth="1"/>
    <col min="9219" max="9219" width="38.6640625" style="3" bestFit="1" customWidth="1"/>
    <col min="9220" max="9220" width="17" style="3" customWidth="1"/>
    <col min="9221" max="9221" width="38" style="3" customWidth="1"/>
    <col min="9222" max="9222" width="18.109375" style="3" customWidth="1"/>
    <col min="9223" max="9468" width="8.88671875" style="3"/>
    <col min="9469" max="9469" width="9.5546875" style="3" customWidth="1"/>
    <col min="9470" max="9470" width="15.5546875" style="3" customWidth="1"/>
    <col min="9471" max="9471" width="30.44140625" style="3" bestFit="1" customWidth="1"/>
    <col min="9472" max="9472" width="19.44140625" style="3" customWidth="1"/>
    <col min="9473" max="9473" width="14" style="3" bestFit="1" customWidth="1"/>
    <col min="9474" max="9474" width="13.109375" style="3" bestFit="1" customWidth="1"/>
    <col min="9475" max="9475" width="38.6640625" style="3" bestFit="1" customWidth="1"/>
    <col min="9476" max="9476" width="17" style="3" customWidth="1"/>
    <col min="9477" max="9477" width="38" style="3" customWidth="1"/>
    <col min="9478" max="9478" width="18.109375" style="3" customWidth="1"/>
    <col min="9479" max="9724" width="8.88671875" style="3"/>
    <col min="9725" max="9725" width="9.5546875" style="3" customWidth="1"/>
    <col min="9726" max="9726" width="15.5546875" style="3" customWidth="1"/>
    <col min="9727" max="9727" width="30.44140625" style="3" bestFit="1" customWidth="1"/>
    <col min="9728" max="9728" width="19.44140625" style="3" customWidth="1"/>
    <col min="9729" max="9729" width="14" style="3" bestFit="1" customWidth="1"/>
    <col min="9730" max="9730" width="13.109375" style="3" bestFit="1" customWidth="1"/>
    <col min="9731" max="9731" width="38.6640625" style="3" bestFit="1" customWidth="1"/>
    <col min="9732" max="9732" width="17" style="3" customWidth="1"/>
    <col min="9733" max="9733" width="38" style="3" customWidth="1"/>
    <col min="9734" max="9734" width="18.109375" style="3" customWidth="1"/>
    <col min="9735" max="9980" width="8.88671875" style="3"/>
    <col min="9981" max="9981" width="9.5546875" style="3" customWidth="1"/>
    <col min="9982" max="9982" width="15.5546875" style="3" customWidth="1"/>
    <col min="9983" max="9983" width="30.44140625" style="3" bestFit="1" customWidth="1"/>
    <col min="9984" max="9984" width="19.44140625" style="3" customWidth="1"/>
    <col min="9985" max="9985" width="14" style="3" bestFit="1" customWidth="1"/>
    <col min="9986" max="9986" width="13.109375" style="3" bestFit="1" customWidth="1"/>
    <col min="9987" max="9987" width="38.6640625" style="3" bestFit="1" customWidth="1"/>
    <col min="9988" max="9988" width="17" style="3" customWidth="1"/>
    <col min="9989" max="9989" width="38" style="3" customWidth="1"/>
    <col min="9990" max="9990" width="18.109375" style="3" customWidth="1"/>
    <col min="9991" max="10236" width="8.88671875" style="3"/>
    <col min="10237" max="10237" width="9.5546875" style="3" customWidth="1"/>
    <col min="10238" max="10238" width="15.5546875" style="3" customWidth="1"/>
    <col min="10239" max="10239" width="30.44140625" style="3" bestFit="1" customWidth="1"/>
    <col min="10240" max="10240" width="19.44140625" style="3" customWidth="1"/>
    <col min="10241" max="10241" width="14" style="3" bestFit="1" customWidth="1"/>
    <col min="10242" max="10242" width="13.109375" style="3" bestFit="1" customWidth="1"/>
    <col min="10243" max="10243" width="38.6640625" style="3" bestFit="1" customWidth="1"/>
    <col min="10244" max="10244" width="17" style="3" customWidth="1"/>
    <col min="10245" max="10245" width="38" style="3" customWidth="1"/>
    <col min="10246" max="10246" width="18.109375" style="3" customWidth="1"/>
    <col min="10247" max="10492" width="8.88671875" style="3"/>
    <col min="10493" max="10493" width="9.5546875" style="3" customWidth="1"/>
    <col min="10494" max="10494" width="15.5546875" style="3" customWidth="1"/>
    <col min="10495" max="10495" width="30.44140625" style="3" bestFit="1" customWidth="1"/>
    <col min="10496" max="10496" width="19.44140625" style="3" customWidth="1"/>
    <col min="10497" max="10497" width="14" style="3" bestFit="1" customWidth="1"/>
    <col min="10498" max="10498" width="13.109375" style="3" bestFit="1" customWidth="1"/>
    <col min="10499" max="10499" width="38.6640625" style="3" bestFit="1" customWidth="1"/>
    <col min="10500" max="10500" width="17" style="3" customWidth="1"/>
    <col min="10501" max="10501" width="38" style="3" customWidth="1"/>
    <col min="10502" max="10502" width="18.109375" style="3" customWidth="1"/>
    <col min="10503" max="10748" width="8.88671875" style="3"/>
    <col min="10749" max="10749" width="9.5546875" style="3" customWidth="1"/>
    <col min="10750" max="10750" width="15.5546875" style="3" customWidth="1"/>
    <col min="10751" max="10751" width="30.44140625" style="3" bestFit="1" customWidth="1"/>
    <col min="10752" max="10752" width="19.44140625" style="3" customWidth="1"/>
    <col min="10753" max="10753" width="14" style="3" bestFit="1" customWidth="1"/>
    <col min="10754" max="10754" width="13.109375" style="3" bestFit="1" customWidth="1"/>
    <col min="10755" max="10755" width="38.6640625" style="3" bestFit="1" customWidth="1"/>
    <col min="10756" max="10756" width="17" style="3" customWidth="1"/>
    <col min="10757" max="10757" width="38" style="3" customWidth="1"/>
    <col min="10758" max="10758" width="18.109375" style="3" customWidth="1"/>
    <col min="10759" max="11004" width="8.88671875" style="3"/>
    <col min="11005" max="11005" width="9.5546875" style="3" customWidth="1"/>
    <col min="11006" max="11006" width="15.5546875" style="3" customWidth="1"/>
    <col min="11007" max="11007" width="30.44140625" style="3" bestFit="1" customWidth="1"/>
    <col min="11008" max="11008" width="19.44140625" style="3" customWidth="1"/>
    <col min="11009" max="11009" width="14" style="3" bestFit="1" customWidth="1"/>
    <col min="11010" max="11010" width="13.109375" style="3" bestFit="1" customWidth="1"/>
    <col min="11011" max="11011" width="38.6640625" style="3" bestFit="1" customWidth="1"/>
    <col min="11012" max="11012" width="17" style="3" customWidth="1"/>
    <col min="11013" max="11013" width="38" style="3" customWidth="1"/>
    <col min="11014" max="11014" width="18.109375" style="3" customWidth="1"/>
    <col min="11015" max="11260" width="8.88671875" style="3"/>
    <col min="11261" max="11261" width="9.5546875" style="3" customWidth="1"/>
    <col min="11262" max="11262" width="15.5546875" style="3" customWidth="1"/>
    <col min="11263" max="11263" width="30.44140625" style="3" bestFit="1" customWidth="1"/>
    <col min="11264" max="11264" width="19.44140625" style="3" customWidth="1"/>
    <col min="11265" max="11265" width="14" style="3" bestFit="1" customWidth="1"/>
    <col min="11266" max="11266" width="13.109375" style="3" bestFit="1" customWidth="1"/>
    <col min="11267" max="11267" width="38.6640625" style="3" bestFit="1" customWidth="1"/>
    <col min="11268" max="11268" width="17" style="3" customWidth="1"/>
    <col min="11269" max="11269" width="38" style="3" customWidth="1"/>
    <col min="11270" max="11270" width="18.109375" style="3" customWidth="1"/>
    <col min="11271" max="11516" width="8.88671875" style="3"/>
    <col min="11517" max="11517" width="9.5546875" style="3" customWidth="1"/>
    <col min="11518" max="11518" width="15.5546875" style="3" customWidth="1"/>
    <col min="11519" max="11519" width="30.44140625" style="3" bestFit="1" customWidth="1"/>
    <col min="11520" max="11520" width="19.44140625" style="3" customWidth="1"/>
    <col min="11521" max="11521" width="14" style="3" bestFit="1" customWidth="1"/>
    <col min="11522" max="11522" width="13.109375" style="3" bestFit="1" customWidth="1"/>
    <col min="11523" max="11523" width="38.6640625" style="3" bestFit="1" customWidth="1"/>
    <col min="11524" max="11524" width="17" style="3" customWidth="1"/>
    <col min="11525" max="11525" width="38" style="3" customWidth="1"/>
    <col min="11526" max="11526" width="18.109375" style="3" customWidth="1"/>
    <col min="11527" max="11772" width="8.88671875" style="3"/>
    <col min="11773" max="11773" width="9.5546875" style="3" customWidth="1"/>
    <col min="11774" max="11774" width="15.5546875" style="3" customWidth="1"/>
    <col min="11775" max="11775" width="30.44140625" style="3" bestFit="1" customWidth="1"/>
    <col min="11776" max="11776" width="19.44140625" style="3" customWidth="1"/>
    <col min="11777" max="11777" width="14" style="3" bestFit="1" customWidth="1"/>
    <col min="11778" max="11778" width="13.109375" style="3" bestFit="1" customWidth="1"/>
    <col min="11779" max="11779" width="38.6640625" style="3" bestFit="1" customWidth="1"/>
    <col min="11780" max="11780" width="17" style="3" customWidth="1"/>
    <col min="11781" max="11781" width="38" style="3" customWidth="1"/>
    <col min="11782" max="11782" width="18.109375" style="3" customWidth="1"/>
    <col min="11783" max="12028" width="8.88671875" style="3"/>
    <col min="12029" max="12029" width="9.5546875" style="3" customWidth="1"/>
    <col min="12030" max="12030" width="15.5546875" style="3" customWidth="1"/>
    <col min="12031" max="12031" width="30.44140625" style="3" bestFit="1" customWidth="1"/>
    <col min="12032" max="12032" width="19.44140625" style="3" customWidth="1"/>
    <col min="12033" max="12033" width="14" style="3" bestFit="1" customWidth="1"/>
    <col min="12034" max="12034" width="13.109375" style="3" bestFit="1" customWidth="1"/>
    <col min="12035" max="12035" width="38.6640625" style="3" bestFit="1" customWidth="1"/>
    <col min="12036" max="12036" width="17" style="3" customWidth="1"/>
    <col min="12037" max="12037" width="38" style="3" customWidth="1"/>
    <col min="12038" max="12038" width="18.109375" style="3" customWidth="1"/>
    <col min="12039" max="12284" width="8.88671875" style="3"/>
    <col min="12285" max="12285" width="9.5546875" style="3" customWidth="1"/>
    <col min="12286" max="12286" width="15.5546875" style="3" customWidth="1"/>
    <col min="12287" max="12287" width="30.44140625" style="3" bestFit="1" customWidth="1"/>
    <col min="12288" max="12288" width="19.44140625" style="3" customWidth="1"/>
    <col min="12289" max="12289" width="14" style="3" bestFit="1" customWidth="1"/>
    <col min="12290" max="12290" width="13.109375" style="3" bestFit="1" customWidth="1"/>
    <col min="12291" max="12291" width="38.6640625" style="3" bestFit="1" customWidth="1"/>
    <col min="12292" max="12292" width="17" style="3" customWidth="1"/>
    <col min="12293" max="12293" width="38" style="3" customWidth="1"/>
    <col min="12294" max="12294" width="18.109375" style="3" customWidth="1"/>
    <col min="12295" max="12540" width="8.88671875" style="3"/>
    <col min="12541" max="12541" width="9.5546875" style="3" customWidth="1"/>
    <col min="12542" max="12542" width="15.5546875" style="3" customWidth="1"/>
    <col min="12543" max="12543" width="30.44140625" style="3" bestFit="1" customWidth="1"/>
    <col min="12544" max="12544" width="19.44140625" style="3" customWidth="1"/>
    <col min="12545" max="12545" width="14" style="3" bestFit="1" customWidth="1"/>
    <col min="12546" max="12546" width="13.109375" style="3" bestFit="1" customWidth="1"/>
    <col min="12547" max="12547" width="38.6640625" style="3" bestFit="1" customWidth="1"/>
    <col min="12548" max="12548" width="17" style="3" customWidth="1"/>
    <col min="12549" max="12549" width="38" style="3" customWidth="1"/>
    <col min="12550" max="12550" width="18.109375" style="3" customWidth="1"/>
    <col min="12551" max="12796" width="8.88671875" style="3"/>
    <col min="12797" max="12797" width="9.5546875" style="3" customWidth="1"/>
    <col min="12798" max="12798" width="15.5546875" style="3" customWidth="1"/>
    <col min="12799" max="12799" width="30.44140625" style="3" bestFit="1" customWidth="1"/>
    <col min="12800" max="12800" width="19.44140625" style="3" customWidth="1"/>
    <col min="12801" max="12801" width="14" style="3" bestFit="1" customWidth="1"/>
    <col min="12802" max="12802" width="13.109375" style="3" bestFit="1" customWidth="1"/>
    <col min="12803" max="12803" width="38.6640625" style="3" bestFit="1" customWidth="1"/>
    <col min="12804" max="12804" width="17" style="3" customWidth="1"/>
    <col min="12805" max="12805" width="38" style="3" customWidth="1"/>
    <col min="12806" max="12806" width="18.109375" style="3" customWidth="1"/>
    <col min="12807" max="13052" width="8.88671875" style="3"/>
    <col min="13053" max="13053" width="9.5546875" style="3" customWidth="1"/>
    <col min="13054" max="13054" width="15.5546875" style="3" customWidth="1"/>
    <col min="13055" max="13055" width="30.44140625" style="3" bestFit="1" customWidth="1"/>
    <col min="13056" max="13056" width="19.44140625" style="3" customWidth="1"/>
    <col min="13057" max="13057" width="14" style="3" bestFit="1" customWidth="1"/>
    <col min="13058" max="13058" width="13.109375" style="3" bestFit="1" customWidth="1"/>
    <col min="13059" max="13059" width="38.6640625" style="3" bestFit="1" customWidth="1"/>
    <col min="13060" max="13060" width="17" style="3" customWidth="1"/>
    <col min="13061" max="13061" width="38" style="3" customWidth="1"/>
    <col min="13062" max="13062" width="18.109375" style="3" customWidth="1"/>
    <col min="13063" max="13308" width="8.88671875" style="3"/>
    <col min="13309" max="13309" width="9.5546875" style="3" customWidth="1"/>
    <col min="13310" max="13310" width="15.5546875" style="3" customWidth="1"/>
    <col min="13311" max="13311" width="30.44140625" style="3" bestFit="1" customWidth="1"/>
    <col min="13312" max="13312" width="19.44140625" style="3" customWidth="1"/>
    <col min="13313" max="13313" width="14" style="3" bestFit="1" customWidth="1"/>
    <col min="13314" max="13314" width="13.109375" style="3" bestFit="1" customWidth="1"/>
    <col min="13315" max="13315" width="38.6640625" style="3" bestFit="1" customWidth="1"/>
    <col min="13316" max="13316" width="17" style="3" customWidth="1"/>
    <col min="13317" max="13317" width="38" style="3" customWidth="1"/>
    <col min="13318" max="13318" width="18.109375" style="3" customWidth="1"/>
    <col min="13319" max="13564" width="8.88671875" style="3"/>
    <col min="13565" max="13565" width="9.5546875" style="3" customWidth="1"/>
    <col min="13566" max="13566" width="15.5546875" style="3" customWidth="1"/>
    <col min="13567" max="13567" width="30.44140625" style="3" bestFit="1" customWidth="1"/>
    <col min="13568" max="13568" width="19.44140625" style="3" customWidth="1"/>
    <col min="13569" max="13569" width="14" style="3" bestFit="1" customWidth="1"/>
    <col min="13570" max="13570" width="13.109375" style="3" bestFit="1" customWidth="1"/>
    <col min="13571" max="13571" width="38.6640625" style="3" bestFit="1" customWidth="1"/>
    <col min="13572" max="13572" width="17" style="3" customWidth="1"/>
    <col min="13573" max="13573" width="38" style="3" customWidth="1"/>
    <col min="13574" max="13574" width="18.109375" style="3" customWidth="1"/>
    <col min="13575" max="13820" width="8.88671875" style="3"/>
    <col min="13821" max="13821" width="9.5546875" style="3" customWidth="1"/>
    <col min="13822" max="13822" width="15.5546875" style="3" customWidth="1"/>
    <col min="13823" max="13823" width="30.44140625" style="3" bestFit="1" customWidth="1"/>
    <col min="13824" max="13824" width="19.44140625" style="3" customWidth="1"/>
    <col min="13825" max="13825" width="14" style="3" bestFit="1" customWidth="1"/>
    <col min="13826" max="13826" width="13.109375" style="3" bestFit="1" customWidth="1"/>
    <col min="13827" max="13827" width="38.6640625" style="3" bestFit="1" customWidth="1"/>
    <col min="13828" max="13828" width="17" style="3" customWidth="1"/>
    <col min="13829" max="13829" width="38" style="3" customWidth="1"/>
    <col min="13830" max="13830" width="18.109375" style="3" customWidth="1"/>
    <col min="13831" max="14076" width="8.88671875" style="3"/>
    <col min="14077" max="14077" width="9.5546875" style="3" customWidth="1"/>
    <col min="14078" max="14078" width="15.5546875" style="3" customWidth="1"/>
    <col min="14079" max="14079" width="30.44140625" style="3" bestFit="1" customWidth="1"/>
    <col min="14080" max="14080" width="19.44140625" style="3" customWidth="1"/>
    <col min="14081" max="14081" width="14" style="3" bestFit="1" customWidth="1"/>
    <col min="14082" max="14082" width="13.109375" style="3" bestFit="1" customWidth="1"/>
    <col min="14083" max="14083" width="38.6640625" style="3" bestFit="1" customWidth="1"/>
    <col min="14084" max="14084" width="17" style="3" customWidth="1"/>
    <col min="14085" max="14085" width="38" style="3" customWidth="1"/>
    <col min="14086" max="14086" width="18.109375" style="3" customWidth="1"/>
    <col min="14087" max="14332" width="8.88671875" style="3"/>
    <col min="14333" max="14333" width="9.5546875" style="3" customWidth="1"/>
    <col min="14334" max="14334" width="15.5546875" style="3" customWidth="1"/>
    <col min="14335" max="14335" width="30.44140625" style="3" bestFit="1" customWidth="1"/>
    <col min="14336" max="14336" width="19.44140625" style="3" customWidth="1"/>
    <col min="14337" max="14337" width="14" style="3" bestFit="1" customWidth="1"/>
    <col min="14338" max="14338" width="13.109375" style="3" bestFit="1" customWidth="1"/>
    <col min="14339" max="14339" width="38.6640625" style="3" bestFit="1" customWidth="1"/>
    <col min="14340" max="14340" width="17" style="3" customWidth="1"/>
    <col min="14341" max="14341" width="38" style="3" customWidth="1"/>
    <col min="14342" max="14342" width="18.109375" style="3" customWidth="1"/>
    <col min="14343" max="14588" width="8.88671875" style="3"/>
    <col min="14589" max="14589" width="9.5546875" style="3" customWidth="1"/>
    <col min="14590" max="14590" width="15.5546875" style="3" customWidth="1"/>
    <col min="14591" max="14591" width="30.44140625" style="3" bestFit="1" customWidth="1"/>
    <col min="14592" max="14592" width="19.44140625" style="3" customWidth="1"/>
    <col min="14593" max="14593" width="14" style="3" bestFit="1" customWidth="1"/>
    <col min="14594" max="14594" width="13.109375" style="3" bestFit="1" customWidth="1"/>
    <col min="14595" max="14595" width="38.6640625" style="3" bestFit="1" customWidth="1"/>
    <col min="14596" max="14596" width="17" style="3" customWidth="1"/>
    <col min="14597" max="14597" width="38" style="3" customWidth="1"/>
    <col min="14598" max="14598" width="18.109375" style="3" customWidth="1"/>
    <col min="14599" max="14844" width="8.88671875" style="3"/>
    <col min="14845" max="14845" width="9.5546875" style="3" customWidth="1"/>
    <col min="14846" max="14846" width="15.5546875" style="3" customWidth="1"/>
    <col min="14847" max="14847" width="30.44140625" style="3" bestFit="1" customWidth="1"/>
    <col min="14848" max="14848" width="19.44140625" style="3" customWidth="1"/>
    <col min="14849" max="14849" width="14" style="3" bestFit="1" customWidth="1"/>
    <col min="14850" max="14850" width="13.109375" style="3" bestFit="1" customWidth="1"/>
    <col min="14851" max="14851" width="38.6640625" style="3" bestFit="1" customWidth="1"/>
    <col min="14852" max="14852" width="17" style="3" customWidth="1"/>
    <col min="14853" max="14853" width="38" style="3" customWidth="1"/>
    <col min="14854" max="14854" width="18.109375" style="3" customWidth="1"/>
    <col min="14855" max="15100" width="8.88671875" style="3"/>
    <col min="15101" max="15101" width="9.5546875" style="3" customWidth="1"/>
    <col min="15102" max="15102" width="15.5546875" style="3" customWidth="1"/>
    <col min="15103" max="15103" width="30.44140625" style="3" bestFit="1" customWidth="1"/>
    <col min="15104" max="15104" width="19.44140625" style="3" customWidth="1"/>
    <col min="15105" max="15105" width="14" style="3" bestFit="1" customWidth="1"/>
    <col min="15106" max="15106" width="13.109375" style="3" bestFit="1" customWidth="1"/>
    <col min="15107" max="15107" width="38.6640625" style="3" bestFit="1" customWidth="1"/>
    <col min="15108" max="15108" width="17" style="3" customWidth="1"/>
    <col min="15109" max="15109" width="38" style="3" customWidth="1"/>
    <col min="15110" max="15110" width="18.109375" style="3" customWidth="1"/>
    <col min="15111" max="15356" width="8.88671875" style="3"/>
    <col min="15357" max="15357" width="9.5546875" style="3" customWidth="1"/>
    <col min="15358" max="15358" width="15.5546875" style="3" customWidth="1"/>
    <col min="15359" max="15359" width="30.44140625" style="3" bestFit="1" customWidth="1"/>
    <col min="15360" max="15360" width="19.44140625" style="3" customWidth="1"/>
    <col min="15361" max="15361" width="14" style="3" bestFit="1" customWidth="1"/>
    <col min="15362" max="15362" width="13.109375" style="3" bestFit="1" customWidth="1"/>
    <col min="15363" max="15363" width="38.6640625" style="3" bestFit="1" customWidth="1"/>
    <col min="15364" max="15364" width="17" style="3" customWidth="1"/>
    <col min="15365" max="15365" width="38" style="3" customWidth="1"/>
    <col min="15366" max="15366" width="18.109375" style="3" customWidth="1"/>
    <col min="15367" max="15612" width="8.88671875" style="3"/>
    <col min="15613" max="15613" width="9.5546875" style="3" customWidth="1"/>
    <col min="15614" max="15614" width="15.5546875" style="3" customWidth="1"/>
    <col min="15615" max="15615" width="30.44140625" style="3" bestFit="1" customWidth="1"/>
    <col min="15616" max="15616" width="19.44140625" style="3" customWidth="1"/>
    <col min="15617" max="15617" width="14" style="3" bestFit="1" customWidth="1"/>
    <col min="15618" max="15618" width="13.109375" style="3" bestFit="1" customWidth="1"/>
    <col min="15619" max="15619" width="38.6640625" style="3" bestFit="1" customWidth="1"/>
    <col min="15620" max="15620" width="17" style="3" customWidth="1"/>
    <col min="15621" max="15621" width="38" style="3" customWidth="1"/>
    <col min="15622" max="15622" width="18.109375" style="3" customWidth="1"/>
    <col min="15623" max="15868" width="8.88671875" style="3"/>
    <col min="15869" max="15869" width="9.5546875" style="3" customWidth="1"/>
    <col min="15870" max="15870" width="15.5546875" style="3" customWidth="1"/>
    <col min="15871" max="15871" width="30.44140625" style="3" bestFit="1" customWidth="1"/>
    <col min="15872" max="15872" width="19.44140625" style="3" customWidth="1"/>
    <col min="15873" max="15873" width="14" style="3" bestFit="1" customWidth="1"/>
    <col min="15874" max="15874" width="13.109375" style="3" bestFit="1" customWidth="1"/>
    <col min="15875" max="15875" width="38.6640625" style="3" bestFit="1" customWidth="1"/>
    <col min="15876" max="15876" width="17" style="3" customWidth="1"/>
    <col min="15877" max="15877" width="38" style="3" customWidth="1"/>
    <col min="15878" max="15878" width="18.109375" style="3" customWidth="1"/>
    <col min="15879" max="16124" width="8.88671875" style="3"/>
    <col min="16125" max="16125" width="9.5546875" style="3" customWidth="1"/>
    <col min="16126" max="16126" width="15.5546875" style="3" customWidth="1"/>
    <col min="16127" max="16127" width="30.44140625" style="3" bestFit="1" customWidth="1"/>
    <col min="16128" max="16128" width="19.44140625" style="3" customWidth="1"/>
    <col min="16129" max="16129" width="14" style="3" bestFit="1" customWidth="1"/>
    <col min="16130" max="16130" width="13.109375" style="3" bestFit="1" customWidth="1"/>
    <col min="16131" max="16131" width="38.6640625" style="3" bestFit="1" customWidth="1"/>
    <col min="16132" max="16132" width="17" style="3" customWidth="1"/>
    <col min="16133" max="16133" width="38" style="3" customWidth="1"/>
    <col min="16134" max="16134" width="18.109375" style="3" customWidth="1"/>
    <col min="16135" max="16384" width="8.88671875" style="3"/>
  </cols>
  <sheetData>
    <row r="1" spans="1:6" ht="14.4" x14ac:dyDescent="0.3">
      <c r="C1" s="9"/>
      <c r="D1" s="64"/>
      <c r="E1" s="9"/>
      <c r="F1" s="9"/>
    </row>
    <row r="2" spans="1:6" ht="15.6" x14ac:dyDescent="0.3">
      <c r="A2" s="711"/>
      <c r="B2" s="711"/>
      <c r="C2" s="76"/>
      <c r="D2" s="712" t="s">
        <v>113</v>
      </c>
      <c r="E2" s="712"/>
      <c r="F2" s="77"/>
    </row>
    <row r="3" spans="1:6" s="72" customFormat="1" ht="31.2" x14ac:dyDescent="0.3">
      <c r="A3" s="78" t="s">
        <v>0</v>
      </c>
      <c r="B3" s="78" t="s">
        <v>37</v>
      </c>
      <c r="C3" s="78" t="s">
        <v>38</v>
      </c>
      <c r="D3" s="78" t="s">
        <v>39</v>
      </c>
      <c r="E3" s="78" t="s">
        <v>40</v>
      </c>
      <c r="F3" s="78" t="s">
        <v>41</v>
      </c>
    </row>
    <row r="4" spans="1:6" ht="72" x14ac:dyDescent="0.3">
      <c r="A4" s="73">
        <v>957</v>
      </c>
      <c r="B4" s="74" t="s">
        <v>42</v>
      </c>
      <c r="C4" s="75" t="s">
        <v>62</v>
      </c>
      <c r="D4" s="74" t="s">
        <v>63</v>
      </c>
      <c r="E4" s="221" t="s">
        <v>146</v>
      </c>
      <c r="F4" s="222" t="s">
        <v>147</v>
      </c>
    </row>
    <row r="5" spans="1:6" ht="72" x14ac:dyDescent="0.3">
      <c r="A5" s="73">
        <v>910</v>
      </c>
      <c r="B5" s="74" t="s">
        <v>44</v>
      </c>
      <c r="C5" s="75" t="s">
        <v>64</v>
      </c>
      <c r="D5" s="74" t="s">
        <v>43</v>
      </c>
      <c r="E5" s="75" t="s">
        <v>101</v>
      </c>
      <c r="F5" s="222" t="s">
        <v>102</v>
      </c>
    </row>
    <row r="6" spans="1:6" s="220" customFormat="1" ht="85.2" customHeight="1" x14ac:dyDescent="0.3">
      <c r="A6" s="73">
        <v>901</v>
      </c>
      <c r="B6" s="74" t="s">
        <v>45</v>
      </c>
      <c r="C6" s="74" t="s">
        <v>142</v>
      </c>
      <c r="D6" s="74" t="s">
        <v>43</v>
      </c>
      <c r="E6" s="75" t="s">
        <v>143</v>
      </c>
      <c r="F6" s="75" t="s">
        <v>65</v>
      </c>
    </row>
    <row r="7" spans="1:6" s="8" customFormat="1" ht="83.4" customHeight="1" x14ac:dyDescent="0.3">
      <c r="A7" s="73">
        <v>902</v>
      </c>
      <c r="B7" s="74" t="s">
        <v>46</v>
      </c>
      <c r="C7" s="75" t="s">
        <v>68</v>
      </c>
      <c r="D7" s="74" t="s">
        <v>69</v>
      </c>
      <c r="E7" s="75" t="s">
        <v>150</v>
      </c>
      <c r="F7" s="75" t="s">
        <v>144</v>
      </c>
    </row>
    <row r="8" spans="1:6" s="8" customFormat="1" ht="72" x14ac:dyDescent="0.3">
      <c r="A8" s="73">
        <v>914</v>
      </c>
      <c r="B8" s="74" t="s">
        <v>67</v>
      </c>
      <c r="C8" s="75" t="s">
        <v>61</v>
      </c>
      <c r="D8" s="74" t="s">
        <v>66</v>
      </c>
      <c r="E8" s="10" t="s">
        <v>145</v>
      </c>
      <c r="F8" s="75" t="s">
        <v>99</v>
      </c>
    </row>
    <row r="9" spans="1:6" s="9" customFormat="1" ht="72" x14ac:dyDescent="0.3">
      <c r="A9" s="73">
        <v>900</v>
      </c>
      <c r="B9" s="74" t="s">
        <v>47</v>
      </c>
      <c r="C9" s="75" t="s">
        <v>79</v>
      </c>
      <c r="D9" s="74" t="s">
        <v>80</v>
      </c>
      <c r="E9" s="75" t="s">
        <v>141</v>
      </c>
      <c r="F9" s="74" t="s">
        <v>103</v>
      </c>
    </row>
    <row r="10" spans="1:6" s="9" customFormat="1" ht="72" x14ac:dyDescent="0.3">
      <c r="A10" s="73">
        <v>970</v>
      </c>
      <c r="B10" s="74" t="s">
        <v>48</v>
      </c>
      <c r="C10" s="75" t="s">
        <v>111</v>
      </c>
      <c r="D10" s="74" t="s">
        <v>112</v>
      </c>
      <c r="E10" s="75" t="s">
        <v>140</v>
      </c>
      <c r="F10" s="75" t="s">
        <v>139</v>
      </c>
    </row>
    <row r="11" spans="1:6" s="6" customFormat="1" ht="14.4" x14ac:dyDescent="0.3">
      <c r="A11" s="4"/>
      <c r="B11" s="5"/>
      <c r="C11" s="5"/>
      <c r="D11" s="5"/>
    </row>
  </sheetData>
  <mergeCells count="2">
    <mergeCell ref="A2:B2"/>
    <mergeCell ref="D2:E2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abSelected="1" workbookViewId="0">
      <selection activeCell="O9" sqref="O9"/>
    </sheetView>
  </sheetViews>
  <sheetFormatPr defaultRowHeight="14.4" x14ac:dyDescent="0.3"/>
  <cols>
    <col min="1" max="1" width="17.109375" style="531" customWidth="1"/>
    <col min="2" max="2" width="23.109375" style="532" bestFit="1" customWidth="1"/>
    <col min="3" max="3" width="6.109375" style="447" customWidth="1"/>
    <col min="4" max="4" width="13.33203125" style="447" customWidth="1"/>
    <col min="5" max="5" width="17.6640625" style="447" customWidth="1"/>
    <col min="6" max="6" width="13.5546875" style="532" bestFit="1" customWidth="1"/>
    <col min="7" max="7" width="9.109375" style="447" customWidth="1"/>
    <col min="8" max="8" width="5.6640625" style="532" customWidth="1"/>
    <col min="9" max="9" width="6" style="533" customWidth="1"/>
    <col min="10" max="10" width="6.44140625" style="532" customWidth="1"/>
    <col min="11" max="11" width="6.77734375" style="530" customWidth="1"/>
    <col min="12" max="12" width="38.33203125" style="447" customWidth="1"/>
    <col min="13" max="13" width="9.109375" style="447" customWidth="1"/>
    <col min="14" max="253" width="8.88671875" style="447"/>
    <col min="254" max="254" width="10.6640625" style="447" bestFit="1" customWidth="1"/>
    <col min="255" max="255" width="20" style="447" customWidth="1"/>
    <col min="256" max="256" width="6.109375" style="447" customWidth="1"/>
    <col min="257" max="257" width="8.109375" style="447" bestFit="1" customWidth="1"/>
    <col min="258" max="258" width="22" style="447" bestFit="1" customWidth="1"/>
    <col min="259" max="259" width="24.5546875" style="447" bestFit="1" customWidth="1"/>
    <col min="260" max="260" width="13.5546875" style="447" bestFit="1" customWidth="1"/>
    <col min="261" max="261" width="9.109375" style="447" customWidth="1"/>
    <col min="262" max="262" width="2" style="447" bestFit="1" customWidth="1"/>
    <col min="263" max="263" width="19" style="447" bestFit="1" customWidth="1"/>
    <col min="264" max="264" width="2" style="447" bestFit="1" customWidth="1"/>
    <col min="265" max="265" width="16.5546875" style="447" customWidth="1"/>
    <col min="266" max="266" width="0" style="447" hidden="1" customWidth="1"/>
    <col min="267" max="509" width="8.88671875" style="447"/>
    <col min="510" max="510" width="10.6640625" style="447" bestFit="1" customWidth="1"/>
    <col min="511" max="511" width="20" style="447" customWidth="1"/>
    <col min="512" max="512" width="6.109375" style="447" customWidth="1"/>
    <col min="513" max="513" width="8.109375" style="447" bestFit="1" customWidth="1"/>
    <col min="514" max="514" width="22" style="447" bestFit="1" customWidth="1"/>
    <col min="515" max="515" width="24.5546875" style="447" bestFit="1" customWidth="1"/>
    <col min="516" max="516" width="13.5546875" style="447" bestFit="1" customWidth="1"/>
    <col min="517" max="517" width="9.109375" style="447" customWidth="1"/>
    <col min="518" max="518" width="2" style="447" bestFit="1" customWidth="1"/>
    <col min="519" max="519" width="19" style="447" bestFit="1" customWidth="1"/>
    <col min="520" max="520" width="2" style="447" bestFit="1" customWidth="1"/>
    <col min="521" max="521" width="16.5546875" style="447" customWidth="1"/>
    <col min="522" max="522" width="0" style="447" hidden="1" customWidth="1"/>
    <col min="523" max="765" width="8.88671875" style="447"/>
    <col min="766" max="766" width="10.6640625" style="447" bestFit="1" customWidth="1"/>
    <col min="767" max="767" width="20" style="447" customWidth="1"/>
    <col min="768" max="768" width="6.109375" style="447" customWidth="1"/>
    <col min="769" max="769" width="8.109375" style="447" bestFit="1" customWidth="1"/>
    <col min="770" max="770" width="22" style="447" bestFit="1" customWidth="1"/>
    <col min="771" max="771" width="24.5546875" style="447" bestFit="1" customWidth="1"/>
    <col min="772" max="772" width="13.5546875" style="447" bestFit="1" customWidth="1"/>
    <col min="773" max="773" width="9.109375" style="447" customWidth="1"/>
    <col min="774" max="774" width="2" style="447" bestFit="1" customWidth="1"/>
    <col min="775" max="775" width="19" style="447" bestFit="1" customWidth="1"/>
    <col min="776" max="776" width="2" style="447" bestFit="1" customWidth="1"/>
    <col min="777" max="777" width="16.5546875" style="447" customWidth="1"/>
    <col min="778" max="778" width="0" style="447" hidden="1" customWidth="1"/>
    <col min="779" max="1021" width="8.88671875" style="447"/>
    <col min="1022" max="1022" width="10.6640625" style="447" bestFit="1" customWidth="1"/>
    <col min="1023" max="1023" width="20" style="447" customWidth="1"/>
    <col min="1024" max="1024" width="6.109375" style="447" customWidth="1"/>
    <col min="1025" max="1025" width="8.109375" style="447" bestFit="1" customWidth="1"/>
    <col min="1026" max="1026" width="22" style="447" bestFit="1" customWidth="1"/>
    <col min="1027" max="1027" width="24.5546875" style="447" bestFit="1" customWidth="1"/>
    <col min="1028" max="1028" width="13.5546875" style="447" bestFit="1" customWidth="1"/>
    <col min="1029" max="1029" width="9.109375" style="447" customWidth="1"/>
    <col min="1030" max="1030" width="2" style="447" bestFit="1" customWidth="1"/>
    <col min="1031" max="1031" width="19" style="447" bestFit="1" customWidth="1"/>
    <col min="1032" max="1032" width="2" style="447" bestFit="1" customWidth="1"/>
    <col min="1033" max="1033" width="16.5546875" style="447" customWidth="1"/>
    <col min="1034" max="1034" width="0" style="447" hidden="1" customWidth="1"/>
    <col min="1035" max="1277" width="8.88671875" style="447"/>
    <col min="1278" max="1278" width="10.6640625" style="447" bestFit="1" customWidth="1"/>
    <col min="1279" max="1279" width="20" style="447" customWidth="1"/>
    <col min="1280" max="1280" width="6.109375" style="447" customWidth="1"/>
    <col min="1281" max="1281" width="8.109375" style="447" bestFit="1" customWidth="1"/>
    <col min="1282" max="1282" width="22" style="447" bestFit="1" customWidth="1"/>
    <col min="1283" max="1283" width="24.5546875" style="447" bestFit="1" customWidth="1"/>
    <col min="1284" max="1284" width="13.5546875" style="447" bestFit="1" customWidth="1"/>
    <col min="1285" max="1285" width="9.109375" style="447" customWidth="1"/>
    <col min="1286" max="1286" width="2" style="447" bestFit="1" customWidth="1"/>
    <col min="1287" max="1287" width="19" style="447" bestFit="1" customWidth="1"/>
    <col min="1288" max="1288" width="2" style="447" bestFit="1" customWidth="1"/>
    <col min="1289" max="1289" width="16.5546875" style="447" customWidth="1"/>
    <col min="1290" max="1290" width="0" style="447" hidden="1" customWidth="1"/>
    <col min="1291" max="1533" width="8.88671875" style="447"/>
    <col min="1534" max="1534" width="10.6640625" style="447" bestFit="1" customWidth="1"/>
    <col min="1535" max="1535" width="20" style="447" customWidth="1"/>
    <col min="1536" max="1536" width="6.109375" style="447" customWidth="1"/>
    <col min="1537" max="1537" width="8.109375" style="447" bestFit="1" customWidth="1"/>
    <col min="1538" max="1538" width="22" style="447" bestFit="1" customWidth="1"/>
    <col min="1539" max="1539" width="24.5546875" style="447" bestFit="1" customWidth="1"/>
    <col min="1540" max="1540" width="13.5546875" style="447" bestFit="1" customWidth="1"/>
    <col min="1541" max="1541" width="9.109375" style="447" customWidth="1"/>
    <col min="1542" max="1542" width="2" style="447" bestFit="1" customWidth="1"/>
    <col min="1543" max="1543" width="19" style="447" bestFit="1" customWidth="1"/>
    <col min="1544" max="1544" width="2" style="447" bestFit="1" customWidth="1"/>
    <col min="1545" max="1545" width="16.5546875" style="447" customWidth="1"/>
    <col min="1546" max="1546" width="0" style="447" hidden="1" customWidth="1"/>
    <col min="1547" max="1789" width="8.88671875" style="447"/>
    <col min="1790" max="1790" width="10.6640625" style="447" bestFit="1" customWidth="1"/>
    <col min="1791" max="1791" width="20" style="447" customWidth="1"/>
    <col min="1792" max="1792" width="6.109375" style="447" customWidth="1"/>
    <col min="1793" max="1793" width="8.109375" style="447" bestFit="1" customWidth="1"/>
    <col min="1794" max="1794" width="22" style="447" bestFit="1" customWidth="1"/>
    <col min="1795" max="1795" width="24.5546875" style="447" bestFit="1" customWidth="1"/>
    <col min="1796" max="1796" width="13.5546875" style="447" bestFit="1" customWidth="1"/>
    <col min="1797" max="1797" width="9.109375" style="447" customWidth="1"/>
    <col min="1798" max="1798" width="2" style="447" bestFit="1" customWidth="1"/>
    <col min="1799" max="1799" width="19" style="447" bestFit="1" customWidth="1"/>
    <col min="1800" max="1800" width="2" style="447" bestFit="1" customWidth="1"/>
    <col min="1801" max="1801" width="16.5546875" style="447" customWidth="1"/>
    <col min="1802" max="1802" width="0" style="447" hidden="1" customWidth="1"/>
    <col min="1803" max="2045" width="8.88671875" style="447"/>
    <col min="2046" max="2046" width="10.6640625" style="447" bestFit="1" customWidth="1"/>
    <col min="2047" max="2047" width="20" style="447" customWidth="1"/>
    <col min="2048" max="2048" width="6.109375" style="447" customWidth="1"/>
    <col min="2049" max="2049" width="8.109375" style="447" bestFit="1" customWidth="1"/>
    <col min="2050" max="2050" width="22" style="447" bestFit="1" customWidth="1"/>
    <col min="2051" max="2051" width="24.5546875" style="447" bestFit="1" customWidth="1"/>
    <col min="2052" max="2052" width="13.5546875" style="447" bestFit="1" customWidth="1"/>
    <col min="2053" max="2053" width="9.109375" style="447" customWidth="1"/>
    <col min="2054" max="2054" width="2" style="447" bestFit="1" customWidth="1"/>
    <col min="2055" max="2055" width="19" style="447" bestFit="1" customWidth="1"/>
    <col min="2056" max="2056" width="2" style="447" bestFit="1" customWidth="1"/>
    <col min="2057" max="2057" width="16.5546875" style="447" customWidth="1"/>
    <col min="2058" max="2058" width="0" style="447" hidden="1" customWidth="1"/>
    <col min="2059" max="2301" width="8.88671875" style="447"/>
    <col min="2302" max="2302" width="10.6640625" style="447" bestFit="1" customWidth="1"/>
    <col min="2303" max="2303" width="20" style="447" customWidth="1"/>
    <col min="2304" max="2304" width="6.109375" style="447" customWidth="1"/>
    <col min="2305" max="2305" width="8.109375" style="447" bestFit="1" customWidth="1"/>
    <col min="2306" max="2306" width="22" style="447" bestFit="1" customWidth="1"/>
    <col min="2307" max="2307" width="24.5546875" style="447" bestFit="1" customWidth="1"/>
    <col min="2308" max="2308" width="13.5546875" style="447" bestFit="1" customWidth="1"/>
    <col min="2309" max="2309" width="9.109375" style="447" customWidth="1"/>
    <col min="2310" max="2310" width="2" style="447" bestFit="1" customWidth="1"/>
    <col min="2311" max="2311" width="19" style="447" bestFit="1" customWidth="1"/>
    <col min="2312" max="2312" width="2" style="447" bestFit="1" customWidth="1"/>
    <col min="2313" max="2313" width="16.5546875" style="447" customWidth="1"/>
    <col min="2314" max="2314" width="0" style="447" hidden="1" customWidth="1"/>
    <col min="2315" max="2557" width="8.88671875" style="447"/>
    <col min="2558" max="2558" width="10.6640625" style="447" bestFit="1" customWidth="1"/>
    <col min="2559" max="2559" width="20" style="447" customWidth="1"/>
    <col min="2560" max="2560" width="6.109375" style="447" customWidth="1"/>
    <col min="2561" max="2561" width="8.109375" style="447" bestFit="1" customWidth="1"/>
    <col min="2562" max="2562" width="22" style="447" bestFit="1" customWidth="1"/>
    <col min="2563" max="2563" width="24.5546875" style="447" bestFit="1" customWidth="1"/>
    <col min="2564" max="2564" width="13.5546875" style="447" bestFit="1" customWidth="1"/>
    <col min="2565" max="2565" width="9.109375" style="447" customWidth="1"/>
    <col min="2566" max="2566" width="2" style="447" bestFit="1" customWidth="1"/>
    <col min="2567" max="2567" width="19" style="447" bestFit="1" customWidth="1"/>
    <col min="2568" max="2568" width="2" style="447" bestFit="1" customWidth="1"/>
    <col min="2569" max="2569" width="16.5546875" style="447" customWidth="1"/>
    <col min="2570" max="2570" width="0" style="447" hidden="1" customWidth="1"/>
    <col min="2571" max="2813" width="8.88671875" style="447"/>
    <col min="2814" max="2814" width="10.6640625" style="447" bestFit="1" customWidth="1"/>
    <col min="2815" max="2815" width="20" style="447" customWidth="1"/>
    <col min="2816" max="2816" width="6.109375" style="447" customWidth="1"/>
    <col min="2817" max="2817" width="8.109375" style="447" bestFit="1" customWidth="1"/>
    <col min="2818" max="2818" width="22" style="447" bestFit="1" customWidth="1"/>
    <col min="2819" max="2819" width="24.5546875" style="447" bestFit="1" customWidth="1"/>
    <col min="2820" max="2820" width="13.5546875" style="447" bestFit="1" customWidth="1"/>
    <col min="2821" max="2821" width="9.109375" style="447" customWidth="1"/>
    <col min="2822" max="2822" width="2" style="447" bestFit="1" customWidth="1"/>
    <col min="2823" max="2823" width="19" style="447" bestFit="1" customWidth="1"/>
    <col min="2824" max="2824" width="2" style="447" bestFit="1" customWidth="1"/>
    <col min="2825" max="2825" width="16.5546875" style="447" customWidth="1"/>
    <col min="2826" max="2826" width="0" style="447" hidden="1" customWidth="1"/>
    <col min="2827" max="3069" width="8.88671875" style="447"/>
    <col min="3070" max="3070" width="10.6640625" style="447" bestFit="1" customWidth="1"/>
    <col min="3071" max="3071" width="20" style="447" customWidth="1"/>
    <col min="3072" max="3072" width="6.109375" style="447" customWidth="1"/>
    <col min="3073" max="3073" width="8.109375" style="447" bestFit="1" customWidth="1"/>
    <col min="3074" max="3074" width="22" style="447" bestFit="1" customWidth="1"/>
    <col min="3075" max="3075" width="24.5546875" style="447" bestFit="1" customWidth="1"/>
    <col min="3076" max="3076" width="13.5546875" style="447" bestFit="1" customWidth="1"/>
    <col min="3077" max="3077" width="9.109375" style="447" customWidth="1"/>
    <col min="3078" max="3078" width="2" style="447" bestFit="1" customWidth="1"/>
    <col min="3079" max="3079" width="19" style="447" bestFit="1" customWidth="1"/>
    <col min="3080" max="3080" width="2" style="447" bestFit="1" customWidth="1"/>
    <col min="3081" max="3081" width="16.5546875" style="447" customWidth="1"/>
    <col min="3082" max="3082" width="0" style="447" hidden="1" customWidth="1"/>
    <col min="3083" max="3325" width="8.88671875" style="447"/>
    <col min="3326" max="3326" width="10.6640625" style="447" bestFit="1" customWidth="1"/>
    <col min="3327" max="3327" width="20" style="447" customWidth="1"/>
    <col min="3328" max="3328" width="6.109375" style="447" customWidth="1"/>
    <col min="3329" max="3329" width="8.109375" style="447" bestFit="1" customWidth="1"/>
    <col min="3330" max="3330" width="22" style="447" bestFit="1" customWidth="1"/>
    <col min="3331" max="3331" width="24.5546875" style="447" bestFit="1" customWidth="1"/>
    <col min="3332" max="3332" width="13.5546875" style="447" bestFit="1" customWidth="1"/>
    <col min="3333" max="3333" width="9.109375" style="447" customWidth="1"/>
    <col min="3334" max="3334" width="2" style="447" bestFit="1" customWidth="1"/>
    <col min="3335" max="3335" width="19" style="447" bestFit="1" customWidth="1"/>
    <col min="3336" max="3336" width="2" style="447" bestFit="1" customWidth="1"/>
    <col min="3337" max="3337" width="16.5546875" style="447" customWidth="1"/>
    <col min="3338" max="3338" width="0" style="447" hidden="1" customWidth="1"/>
    <col min="3339" max="3581" width="8.88671875" style="447"/>
    <col min="3582" max="3582" width="10.6640625" style="447" bestFit="1" customWidth="1"/>
    <col min="3583" max="3583" width="20" style="447" customWidth="1"/>
    <col min="3584" max="3584" width="6.109375" style="447" customWidth="1"/>
    <col min="3585" max="3585" width="8.109375" style="447" bestFit="1" customWidth="1"/>
    <col min="3586" max="3586" width="22" style="447" bestFit="1" customWidth="1"/>
    <col min="3587" max="3587" width="24.5546875" style="447" bestFit="1" customWidth="1"/>
    <col min="3588" max="3588" width="13.5546875" style="447" bestFit="1" customWidth="1"/>
    <col min="3589" max="3589" width="9.109375" style="447" customWidth="1"/>
    <col min="3590" max="3590" width="2" style="447" bestFit="1" customWidth="1"/>
    <col min="3591" max="3591" width="19" style="447" bestFit="1" customWidth="1"/>
    <col min="3592" max="3592" width="2" style="447" bestFit="1" customWidth="1"/>
    <col min="3593" max="3593" width="16.5546875" style="447" customWidth="1"/>
    <col min="3594" max="3594" width="0" style="447" hidden="1" customWidth="1"/>
    <col min="3595" max="3837" width="8.88671875" style="447"/>
    <col min="3838" max="3838" width="10.6640625" style="447" bestFit="1" customWidth="1"/>
    <col min="3839" max="3839" width="20" style="447" customWidth="1"/>
    <col min="3840" max="3840" width="6.109375" style="447" customWidth="1"/>
    <col min="3841" max="3841" width="8.109375" style="447" bestFit="1" customWidth="1"/>
    <col min="3842" max="3842" width="22" style="447" bestFit="1" customWidth="1"/>
    <col min="3843" max="3843" width="24.5546875" style="447" bestFit="1" customWidth="1"/>
    <col min="3844" max="3844" width="13.5546875" style="447" bestFit="1" customWidth="1"/>
    <col min="3845" max="3845" width="9.109375" style="447" customWidth="1"/>
    <col min="3846" max="3846" width="2" style="447" bestFit="1" customWidth="1"/>
    <col min="3847" max="3847" width="19" style="447" bestFit="1" customWidth="1"/>
    <col min="3848" max="3848" width="2" style="447" bestFit="1" customWidth="1"/>
    <col min="3849" max="3849" width="16.5546875" style="447" customWidth="1"/>
    <col min="3850" max="3850" width="0" style="447" hidden="1" customWidth="1"/>
    <col min="3851" max="4093" width="8.88671875" style="447"/>
    <col min="4094" max="4094" width="10.6640625" style="447" bestFit="1" customWidth="1"/>
    <col min="4095" max="4095" width="20" style="447" customWidth="1"/>
    <col min="4096" max="4096" width="6.109375" style="447" customWidth="1"/>
    <col min="4097" max="4097" width="8.109375" style="447" bestFit="1" customWidth="1"/>
    <col min="4098" max="4098" width="22" style="447" bestFit="1" customWidth="1"/>
    <col min="4099" max="4099" width="24.5546875" style="447" bestFit="1" customWidth="1"/>
    <col min="4100" max="4100" width="13.5546875" style="447" bestFit="1" customWidth="1"/>
    <col min="4101" max="4101" width="9.109375" style="447" customWidth="1"/>
    <col min="4102" max="4102" width="2" style="447" bestFit="1" customWidth="1"/>
    <col min="4103" max="4103" width="19" style="447" bestFit="1" customWidth="1"/>
    <col min="4104" max="4104" width="2" style="447" bestFit="1" customWidth="1"/>
    <col min="4105" max="4105" width="16.5546875" style="447" customWidth="1"/>
    <col min="4106" max="4106" width="0" style="447" hidden="1" customWidth="1"/>
    <col min="4107" max="4349" width="8.88671875" style="447"/>
    <col min="4350" max="4350" width="10.6640625" style="447" bestFit="1" customWidth="1"/>
    <col min="4351" max="4351" width="20" style="447" customWidth="1"/>
    <col min="4352" max="4352" width="6.109375" style="447" customWidth="1"/>
    <col min="4353" max="4353" width="8.109375" style="447" bestFit="1" customWidth="1"/>
    <col min="4354" max="4354" width="22" style="447" bestFit="1" customWidth="1"/>
    <col min="4355" max="4355" width="24.5546875" style="447" bestFit="1" customWidth="1"/>
    <col min="4356" max="4356" width="13.5546875" style="447" bestFit="1" customWidth="1"/>
    <col min="4357" max="4357" width="9.109375" style="447" customWidth="1"/>
    <col min="4358" max="4358" width="2" style="447" bestFit="1" customWidth="1"/>
    <col min="4359" max="4359" width="19" style="447" bestFit="1" customWidth="1"/>
    <col min="4360" max="4360" width="2" style="447" bestFit="1" customWidth="1"/>
    <col min="4361" max="4361" width="16.5546875" style="447" customWidth="1"/>
    <col min="4362" max="4362" width="0" style="447" hidden="1" customWidth="1"/>
    <col min="4363" max="4605" width="8.88671875" style="447"/>
    <col min="4606" max="4606" width="10.6640625" style="447" bestFit="1" customWidth="1"/>
    <col min="4607" max="4607" width="20" style="447" customWidth="1"/>
    <col min="4608" max="4608" width="6.109375" style="447" customWidth="1"/>
    <col min="4609" max="4609" width="8.109375" style="447" bestFit="1" customWidth="1"/>
    <col min="4610" max="4610" width="22" style="447" bestFit="1" customWidth="1"/>
    <col min="4611" max="4611" width="24.5546875" style="447" bestFit="1" customWidth="1"/>
    <col min="4612" max="4612" width="13.5546875" style="447" bestFit="1" customWidth="1"/>
    <col min="4613" max="4613" width="9.109375" style="447" customWidth="1"/>
    <col min="4614" max="4614" width="2" style="447" bestFit="1" customWidth="1"/>
    <col min="4615" max="4615" width="19" style="447" bestFit="1" customWidth="1"/>
    <col min="4616" max="4616" width="2" style="447" bestFit="1" customWidth="1"/>
    <col min="4617" max="4617" width="16.5546875" style="447" customWidth="1"/>
    <col min="4618" max="4618" width="0" style="447" hidden="1" customWidth="1"/>
    <col min="4619" max="4861" width="8.88671875" style="447"/>
    <col min="4862" max="4862" width="10.6640625" style="447" bestFit="1" customWidth="1"/>
    <col min="4863" max="4863" width="20" style="447" customWidth="1"/>
    <col min="4864" max="4864" width="6.109375" style="447" customWidth="1"/>
    <col min="4865" max="4865" width="8.109375" style="447" bestFit="1" customWidth="1"/>
    <col min="4866" max="4866" width="22" style="447" bestFit="1" customWidth="1"/>
    <col min="4867" max="4867" width="24.5546875" style="447" bestFit="1" customWidth="1"/>
    <col min="4868" max="4868" width="13.5546875" style="447" bestFit="1" customWidth="1"/>
    <col min="4869" max="4869" width="9.109375" style="447" customWidth="1"/>
    <col min="4870" max="4870" width="2" style="447" bestFit="1" customWidth="1"/>
    <col min="4871" max="4871" width="19" style="447" bestFit="1" customWidth="1"/>
    <col min="4872" max="4872" width="2" style="447" bestFit="1" customWidth="1"/>
    <col min="4873" max="4873" width="16.5546875" style="447" customWidth="1"/>
    <col min="4874" max="4874" width="0" style="447" hidden="1" customWidth="1"/>
    <col min="4875" max="5117" width="8.88671875" style="447"/>
    <col min="5118" max="5118" width="10.6640625" style="447" bestFit="1" customWidth="1"/>
    <col min="5119" max="5119" width="20" style="447" customWidth="1"/>
    <col min="5120" max="5120" width="6.109375" style="447" customWidth="1"/>
    <col min="5121" max="5121" width="8.109375" style="447" bestFit="1" customWidth="1"/>
    <col min="5122" max="5122" width="22" style="447" bestFit="1" customWidth="1"/>
    <col min="5123" max="5123" width="24.5546875" style="447" bestFit="1" customWidth="1"/>
    <col min="5124" max="5124" width="13.5546875" style="447" bestFit="1" customWidth="1"/>
    <col min="5125" max="5125" width="9.109375" style="447" customWidth="1"/>
    <col min="5126" max="5126" width="2" style="447" bestFit="1" customWidth="1"/>
    <col min="5127" max="5127" width="19" style="447" bestFit="1" customWidth="1"/>
    <col min="5128" max="5128" width="2" style="447" bestFit="1" customWidth="1"/>
    <col min="5129" max="5129" width="16.5546875" style="447" customWidth="1"/>
    <col min="5130" max="5130" width="0" style="447" hidden="1" customWidth="1"/>
    <col min="5131" max="5373" width="8.88671875" style="447"/>
    <col min="5374" max="5374" width="10.6640625" style="447" bestFit="1" customWidth="1"/>
    <col min="5375" max="5375" width="20" style="447" customWidth="1"/>
    <col min="5376" max="5376" width="6.109375" style="447" customWidth="1"/>
    <col min="5377" max="5377" width="8.109375" style="447" bestFit="1" customWidth="1"/>
    <col min="5378" max="5378" width="22" style="447" bestFit="1" customWidth="1"/>
    <col min="5379" max="5379" width="24.5546875" style="447" bestFit="1" customWidth="1"/>
    <col min="5380" max="5380" width="13.5546875" style="447" bestFit="1" customWidth="1"/>
    <col min="5381" max="5381" width="9.109375" style="447" customWidth="1"/>
    <col min="5382" max="5382" width="2" style="447" bestFit="1" customWidth="1"/>
    <col min="5383" max="5383" width="19" style="447" bestFit="1" customWidth="1"/>
    <col min="5384" max="5384" width="2" style="447" bestFit="1" customWidth="1"/>
    <col min="5385" max="5385" width="16.5546875" style="447" customWidth="1"/>
    <col min="5386" max="5386" width="0" style="447" hidden="1" customWidth="1"/>
    <col min="5387" max="5629" width="8.88671875" style="447"/>
    <col min="5630" max="5630" width="10.6640625" style="447" bestFit="1" customWidth="1"/>
    <col min="5631" max="5631" width="20" style="447" customWidth="1"/>
    <col min="5632" max="5632" width="6.109375" style="447" customWidth="1"/>
    <col min="5633" max="5633" width="8.109375" style="447" bestFit="1" customWidth="1"/>
    <col min="5634" max="5634" width="22" style="447" bestFit="1" customWidth="1"/>
    <col min="5635" max="5635" width="24.5546875" style="447" bestFit="1" customWidth="1"/>
    <col min="5636" max="5636" width="13.5546875" style="447" bestFit="1" customWidth="1"/>
    <col min="5637" max="5637" width="9.109375" style="447" customWidth="1"/>
    <col min="5638" max="5638" width="2" style="447" bestFit="1" customWidth="1"/>
    <col min="5639" max="5639" width="19" style="447" bestFit="1" customWidth="1"/>
    <col min="5640" max="5640" width="2" style="447" bestFit="1" customWidth="1"/>
    <col min="5641" max="5641" width="16.5546875" style="447" customWidth="1"/>
    <col min="5642" max="5642" width="0" style="447" hidden="1" customWidth="1"/>
    <col min="5643" max="5885" width="8.88671875" style="447"/>
    <col min="5886" max="5886" width="10.6640625" style="447" bestFit="1" customWidth="1"/>
    <col min="5887" max="5887" width="20" style="447" customWidth="1"/>
    <col min="5888" max="5888" width="6.109375" style="447" customWidth="1"/>
    <col min="5889" max="5889" width="8.109375" style="447" bestFit="1" customWidth="1"/>
    <col min="5890" max="5890" width="22" style="447" bestFit="1" customWidth="1"/>
    <col min="5891" max="5891" width="24.5546875" style="447" bestFit="1" customWidth="1"/>
    <col min="5892" max="5892" width="13.5546875" style="447" bestFit="1" customWidth="1"/>
    <col min="5893" max="5893" width="9.109375" style="447" customWidth="1"/>
    <col min="5894" max="5894" width="2" style="447" bestFit="1" customWidth="1"/>
    <col min="5895" max="5895" width="19" style="447" bestFit="1" customWidth="1"/>
    <col min="5896" max="5896" width="2" style="447" bestFit="1" customWidth="1"/>
    <col min="5897" max="5897" width="16.5546875" style="447" customWidth="1"/>
    <col min="5898" max="5898" width="0" style="447" hidden="1" customWidth="1"/>
    <col min="5899" max="6141" width="8.88671875" style="447"/>
    <col min="6142" max="6142" width="10.6640625" style="447" bestFit="1" customWidth="1"/>
    <col min="6143" max="6143" width="20" style="447" customWidth="1"/>
    <col min="6144" max="6144" width="6.109375" style="447" customWidth="1"/>
    <col min="6145" max="6145" width="8.109375" style="447" bestFit="1" customWidth="1"/>
    <col min="6146" max="6146" width="22" style="447" bestFit="1" customWidth="1"/>
    <col min="6147" max="6147" width="24.5546875" style="447" bestFit="1" customWidth="1"/>
    <col min="6148" max="6148" width="13.5546875" style="447" bestFit="1" customWidth="1"/>
    <col min="6149" max="6149" width="9.109375" style="447" customWidth="1"/>
    <col min="6150" max="6150" width="2" style="447" bestFit="1" customWidth="1"/>
    <col min="6151" max="6151" width="19" style="447" bestFit="1" customWidth="1"/>
    <col min="6152" max="6152" width="2" style="447" bestFit="1" customWidth="1"/>
    <col min="6153" max="6153" width="16.5546875" style="447" customWidth="1"/>
    <col min="6154" max="6154" width="0" style="447" hidden="1" customWidth="1"/>
    <col min="6155" max="6397" width="8.88671875" style="447"/>
    <col min="6398" max="6398" width="10.6640625" style="447" bestFit="1" customWidth="1"/>
    <col min="6399" max="6399" width="20" style="447" customWidth="1"/>
    <col min="6400" max="6400" width="6.109375" style="447" customWidth="1"/>
    <col min="6401" max="6401" width="8.109375" style="447" bestFit="1" customWidth="1"/>
    <col min="6402" max="6402" width="22" style="447" bestFit="1" customWidth="1"/>
    <col min="6403" max="6403" width="24.5546875" style="447" bestFit="1" customWidth="1"/>
    <col min="6404" max="6404" width="13.5546875" style="447" bestFit="1" customWidth="1"/>
    <col min="6405" max="6405" width="9.109375" style="447" customWidth="1"/>
    <col min="6406" max="6406" width="2" style="447" bestFit="1" customWidth="1"/>
    <col min="6407" max="6407" width="19" style="447" bestFit="1" customWidth="1"/>
    <col min="6408" max="6408" width="2" style="447" bestFit="1" customWidth="1"/>
    <col min="6409" max="6409" width="16.5546875" style="447" customWidth="1"/>
    <col min="6410" max="6410" width="0" style="447" hidden="1" customWidth="1"/>
    <col min="6411" max="6653" width="8.88671875" style="447"/>
    <col min="6654" max="6654" width="10.6640625" style="447" bestFit="1" customWidth="1"/>
    <col min="6655" max="6655" width="20" style="447" customWidth="1"/>
    <col min="6656" max="6656" width="6.109375" style="447" customWidth="1"/>
    <col min="6657" max="6657" width="8.109375" style="447" bestFit="1" customWidth="1"/>
    <col min="6658" max="6658" width="22" style="447" bestFit="1" customWidth="1"/>
    <col min="6659" max="6659" width="24.5546875" style="447" bestFit="1" customWidth="1"/>
    <col min="6660" max="6660" width="13.5546875" style="447" bestFit="1" customWidth="1"/>
    <col min="6661" max="6661" width="9.109375" style="447" customWidth="1"/>
    <col min="6662" max="6662" width="2" style="447" bestFit="1" customWidth="1"/>
    <col min="6663" max="6663" width="19" style="447" bestFit="1" customWidth="1"/>
    <col min="6664" max="6664" width="2" style="447" bestFit="1" customWidth="1"/>
    <col min="6665" max="6665" width="16.5546875" style="447" customWidth="1"/>
    <col min="6666" max="6666" width="0" style="447" hidden="1" customWidth="1"/>
    <col min="6667" max="6909" width="8.88671875" style="447"/>
    <col min="6910" max="6910" width="10.6640625" style="447" bestFit="1" customWidth="1"/>
    <col min="6911" max="6911" width="20" style="447" customWidth="1"/>
    <col min="6912" max="6912" width="6.109375" style="447" customWidth="1"/>
    <col min="6913" max="6913" width="8.109375" style="447" bestFit="1" customWidth="1"/>
    <col min="6914" max="6914" width="22" style="447" bestFit="1" customWidth="1"/>
    <col min="6915" max="6915" width="24.5546875" style="447" bestFit="1" customWidth="1"/>
    <col min="6916" max="6916" width="13.5546875" style="447" bestFit="1" customWidth="1"/>
    <col min="6917" max="6917" width="9.109375" style="447" customWidth="1"/>
    <col min="6918" max="6918" width="2" style="447" bestFit="1" customWidth="1"/>
    <col min="6919" max="6919" width="19" style="447" bestFit="1" customWidth="1"/>
    <col min="6920" max="6920" width="2" style="447" bestFit="1" customWidth="1"/>
    <col min="6921" max="6921" width="16.5546875" style="447" customWidth="1"/>
    <col min="6922" max="6922" width="0" style="447" hidden="1" customWidth="1"/>
    <col min="6923" max="7165" width="8.88671875" style="447"/>
    <col min="7166" max="7166" width="10.6640625" style="447" bestFit="1" customWidth="1"/>
    <col min="7167" max="7167" width="20" style="447" customWidth="1"/>
    <col min="7168" max="7168" width="6.109375" style="447" customWidth="1"/>
    <col min="7169" max="7169" width="8.109375" style="447" bestFit="1" customWidth="1"/>
    <col min="7170" max="7170" width="22" style="447" bestFit="1" customWidth="1"/>
    <col min="7171" max="7171" width="24.5546875" style="447" bestFit="1" customWidth="1"/>
    <col min="7172" max="7172" width="13.5546875" style="447" bestFit="1" customWidth="1"/>
    <col min="7173" max="7173" width="9.109375" style="447" customWidth="1"/>
    <col min="7174" max="7174" width="2" style="447" bestFit="1" customWidth="1"/>
    <col min="7175" max="7175" width="19" style="447" bestFit="1" customWidth="1"/>
    <col min="7176" max="7176" width="2" style="447" bestFit="1" customWidth="1"/>
    <col min="7177" max="7177" width="16.5546875" style="447" customWidth="1"/>
    <col min="7178" max="7178" width="0" style="447" hidden="1" customWidth="1"/>
    <col min="7179" max="7421" width="8.88671875" style="447"/>
    <col min="7422" max="7422" width="10.6640625" style="447" bestFit="1" customWidth="1"/>
    <col min="7423" max="7423" width="20" style="447" customWidth="1"/>
    <col min="7424" max="7424" width="6.109375" style="447" customWidth="1"/>
    <col min="7425" max="7425" width="8.109375" style="447" bestFit="1" customWidth="1"/>
    <col min="7426" max="7426" width="22" style="447" bestFit="1" customWidth="1"/>
    <col min="7427" max="7427" width="24.5546875" style="447" bestFit="1" customWidth="1"/>
    <col min="7428" max="7428" width="13.5546875" style="447" bestFit="1" customWidth="1"/>
    <col min="7429" max="7429" width="9.109375" style="447" customWidth="1"/>
    <col min="7430" max="7430" width="2" style="447" bestFit="1" customWidth="1"/>
    <col min="7431" max="7431" width="19" style="447" bestFit="1" customWidth="1"/>
    <col min="7432" max="7432" width="2" style="447" bestFit="1" customWidth="1"/>
    <col min="7433" max="7433" width="16.5546875" style="447" customWidth="1"/>
    <col min="7434" max="7434" width="0" style="447" hidden="1" customWidth="1"/>
    <col min="7435" max="7677" width="8.88671875" style="447"/>
    <col min="7678" max="7678" width="10.6640625" style="447" bestFit="1" customWidth="1"/>
    <col min="7679" max="7679" width="20" style="447" customWidth="1"/>
    <col min="7680" max="7680" width="6.109375" style="447" customWidth="1"/>
    <col min="7681" max="7681" width="8.109375" style="447" bestFit="1" customWidth="1"/>
    <col min="7682" max="7682" width="22" style="447" bestFit="1" customWidth="1"/>
    <col min="7683" max="7683" width="24.5546875" style="447" bestFit="1" customWidth="1"/>
    <col min="7684" max="7684" width="13.5546875" style="447" bestFit="1" customWidth="1"/>
    <col min="7685" max="7685" width="9.109375" style="447" customWidth="1"/>
    <col min="7686" max="7686" width="2" style="447" bestFit="1" customWidth="1"/>
    <col min="7687" max="7687" width="19" style="447" bestFit="1" customWidth="1"/>
    <col min="7688" max="7688" width="2" style="447" bestFit="1" customWidth="1"/>
    <col min="7689" max="7689" width="16.5546875" style="447" customWidth="1"/>
    <col min="7690" max="7690" width="0" style="447" hidden="1" customWidth="1"/>
    <col min="7691" max="7933" width="8.88671875" style="447"/>
    <col min="7934" max="7934" width="10.6640625" style="447" bestFit="1" customWidth="1"/>
    <col min="7935" max="7935" width="20" style="447" customWidth="1"/>
    <col min="7936" max="7936" width="6.109375" style="447" customWidth="1"/>
    <col min="7937" max="7937" width="8.109375" style="447" bestFit="1" customWidth="1"/>
    <col min="7938" max="7938" width="22" style="447" bestFit="1" customWidth="1"/>
    <col min="7939" max="7939" width="24.5546875" style="447" bestFit="1" customWidth="1"/>
    <col min="7940" max="7940" width="13.5546875" style="447" bestFit="1" customWidth="1"/>
    <col min="7941" max="7941" width="9.109375" style="447" customWidth="1"/>
    <col min="7942" max="7942" width="2" style="447" bestFit="1" customWidth="1"/>
    <col min="7943" max="7943" width="19" style="447" bestFit="1" customWidth="1"/>
    <col min="7944" max="7944" width="2" style="447" bestFit="1" customWidth="1"/>
    <col min="7945" max="7945" width="16.5546875" style="447" customWidth="1"/>
    <col min="7946" max="7946" width="0" style="447" hidden="1" customWidth="1"/>
    <col min="7947" max="8189" width="8.88671875" style="447"/>
    <col min="8190" max="8190" width="10.6640625" style="447" bestFit="1" customWidth="1"/>
    <col min="8191" max="8191" width="20" style="447" customWidth="1"/>
    <col min="8192" max="8192" width="6.109375" style="447" customWidth="1"/>
    <col min="8193" max="8193" width="8.109375" style="447" bestFit="1" customWidth="1"/>
    <col min="8194" max="8194" width="22" style="447" bestFit="1" customWidth="1"/>
    <col min="8195" max="8195" width="24.5546875" style="447" bestFit="1" customWidth="1"/>
    <col min="8196" max="8196" width="13.5546875" style="447" bestFit="1" customWidth="1"/>
    <col min="8197" max="8197" width="9.109375" style="447" customWidth="1"/>
    <col min="8198" max="8198" width="2" style="447" bestFit="1" customWidth="1"/>
    <col min="8199" max="8199" width="19" style="447" bestFit="1" customWidth="1"/>
    <col min="8200" max="8200" width="2" style="447" bestFit="1" customWidth="1"/>
    <col min="8201" max="8201" width="16.5546875" style="447" customWidth="1"/>
    <col min="8202" max="8202" width="0" style="447" hidden="1" customWidth="1"/>
    <col min="8203" max="8445" width="8.88671875" style="447"/>
    <col min="8446" max="8446" width="10.6640625" style="447" bestFit="1" customWidth="1"/>
    <col min="8447" max="8447" width="20" style="447" customWidth="1"/>
    <col min="8448" max="8448" width="6.109375" style="447" customWidth="1"/>
    <col min="8449" max="8449" width="8.109375" style="447" bestFit="1" customWidth="1"/>
    <col min="8450" max="8450" width="22" style="447" bestFit="1" customWidth="1"/>
    <col min="8451" max="8451" width="24.5546875" style="447" bestFit="1" customWidth="1"/>
    <col min="8452" max="8452" width="13.5546875" style="447" bestFit="1" customWidth="1"/>
    <col min="8453" max="8453" width="9.109375" style="447" customWidth="1"/>
    <col min="8454" max="8454" width="2" style="447" bestFit="1" customWidth="1"/>
    <col min="8455" max="8455" width="19" style="447" bestFit="1" customWidth="1"/>
    <col min="8456" max="8456" width="2" style="447" bestFit="1" customWidth="1"/>
    <col min="8457" max="8457" width="16.5546875" style="447" customWidth="1"/>
    <col min="8458" max="8458" width="0" style="447" hidden="1" customWidth="1"/>
    <col min="8459" max="8701" width="8.88671875" style="447"/>
    <col min="8702" max="8702" width="10.6640625" style="447" bestFit="1" customWidth="1"/>
    <col min="8703" max="8703" width="20" style="447" customWidth="1"/>
    <col min="8704" max="8704" width="6.109375" style="447" customWidth="1"/>
    <col min="8705" max="8705" width="8.109375" style="447" bestFit="1" customWidth="1"/>
    <col min="8706" max="8706" width="22" style="447" bestFit="1" customWidth="1"/>
    <col min="8707" max="8707" width="24.5546875" style="447" bestFit="1" customWidth="1"/>
    <col min="8708" max="8708" width="13.5546875" style="447" bestFit="1" customWidth="1"/>
    <col min="8709" max="8709" width="9.109375" style="447" customWidth="1"/>
    <col min="8710" max="8710" width="2" style="447" bestFit="1" customWidth="1"/>
    <col min="8711" max="8711" width="19" style="447" bestFit="1" customWidth="1"/>
    <col min="8712" max="8712" width="2" style="447" bestFit="1" customWidth="1"/>
    <col min="8713" max="8713" width="16.5546875" style="447" customWidth="1"/>
    <col min="8714" max="8714" width="0" style="447" hidden="1" customWidth="1"/>
    <col min="8715" max="8957" width="8.88671875" style="447"/>
    <col min="8958" max="8958" width="10.6640625" style="447" bestFit="1" customWidth="1"/>
    <col min="8959" max="8959" width="20" style="447" customWidth="1"/>
    <col min="8960" max="8960" width="6.109375" style="447" customWidth="1"/>
    <col min="8961" max="8961" width="8.109375" style="447" bestFit="1" customWidth="1"/>
    <col min="8962" max="8962" width="22" style="447" bestFit="1" customWidth="1"/>
    <col min="8963" max="8963" width="24.5546875" style="447" bestFit="1" customWidth="1"/>
    <col min="8964" max="8964" width="13.5546875" style="447" bestFit="1" customWidth="1"/>
    <col min="8965" max="8965" width="9.109375" style="447" customWidth="1"/>
    <col min="8966" max="8966" width="2" style="447" bestFit="1" customWidth="1"/>
    <col min="8967" max="8967" width="19" style="447" bestFit="1" customWidth="1"/>
    <col min="8968" max="8968" width="2" style="447" bestFit="1" customWidth="1"/>
    <col min="8969" max="8969" width="16.5546875" style="447" customWidth="1"/>
    <col min="8970" max="8970" width="0" style="447" hidden="1" customWidth="1"/>
    <col min="8971" max="9213" width="8.88671875" style="447"/>
    <col min="9214" max="9214" width="10.6640625" style="447" bestFit="1" customWidth="1"/>
    <col min="9215" max="9215" width="20" style="447" customWidth="1"/>
    <col min="9216" max="9216" width="6.109375" style="447" customWidth="1"/>
    <col min="9217" max="9217" width="8.109375" style="447" bestFit="1" customWidth="1"/>
    <col min="9218" max="9218" width="22" style="447" bestFit="1" customWidth="1"/>
    <col min="9219" max="9219" width="24.5546875" style="447" bestFit="1" customWidth="1"/>
    <col min="9220" max="9220" width="13.5546875" style="447" bestFit="1" customWidth="1"/>
    <col min="9221" max="9221" width="9.109375" style="447" customWidth="1"/>
    <col min="9222" max="9222" width="2" style="447" bestFit="1" customWidth="1"/>
    <col min="9223" max="9223" width="19" style="447" bestFit="1" customWidth="1"/>
    <col min="9224" max="9224" width="2" style="447" bestFit="1" customWidth="1"/>
    <col min="9225" max="9225" width="16.5546875" style="447" customWidth="1"/>
    <col min="9226" max="9226" width="0" style="447" hidden="1" customWidth="1"/>
    <col min="9227" max="9469" width="8.88671875" style="447"/>
    <col min="9470" max="9470" width="10.6640625" style="447" bestFit="1" customWidth="1"/>
    <col min="9471" max="9471" width="20" style="447" customWidth="1"/>
    <col min="9472" max="9472" width="6.109375" style="447" customWidth="1"/>
    <col min="9473" max="9473" width="8.109375" style="447" bestFit="1" customWidth="1"/>
    <col min="9474" max="9474" width="22" style="447" bestFit="1" customWidth="1"/>
    <col min="9475" max="9475" width="24.5546875" style="447" bestFit="1" customWidth="1"/>
    <col min="9476" max="9476" width="13.5546875" style="447" bestFit="1" customWidth="1"/>
    <col min="9477" max="9477" width="9.109375" style="447" customWidth="1"/>
    <col min="9478" max="9478" width="2" style="447" bestFit="1" customWidth="1"/>
    <col min="9479" max="9479" width="19" style="447" bestFit="1" customWidth="1"/>
    <col min="9480" max="9480" width="2" style="447" bestFit="1" customWidth="1"/>
    <col min="9481" max="9481" width="16.5546875" style="447" customWidth="1"/>
    <col min="9482" max="9482" width="0" style="447" hidden="1" customWidth="1"/>
    <col min="9483" max="9725" width="8.88671875" style="447"/>
    <col min="9726" max="9726" width="10.6640625" style="447" bestFit="1" customWidth="1"/>
    <col min="9727" max="9727" width="20" style="447" customWidth="1"/>
    <col min="9728" max="9728" width="6.109375" style="447" customWidth="1"/>
    <col min="9729" max="9729" width="8.109375" style="447" bestFit="1" customWidth="1"/>
    <col min="9730" max="9730" width="22" style="447" bestFit="1" customWidth="1"/>
    <col min="9731" max="9731" width="24.5546875" style="447" bestFit="1" customWidth="1"/>
    <col min="9732" max="9732" width="13.5546875" style="447" bestFit="1" customWidth="1"/>
    <col min="9733" max="9733" width="9.109375" style="447" customWidth="1"/>
    <col min="9734" max="9734" width="2" style="447" bestFit="1" customWidth="1"/>
    <col min="9735" max="9735" width="19" style="447" bestFit="1" customWidth="1"/>
    <col min="9736" max="9736" width="2" style="447" bestFit="1" customWidth="1"/>
    <col min="9737" max="9737" width="16.5546875" style="447" customWidth="1"/>
    <col min="9738" max="9738" width="0" style="447" hidden="1" customWidth="1"/>
    <col min="9739" max="9981" width="8.88671875" style="447"/>
    <col min="9982" max="9982" width="10.6640625" style="447" bestFit="1" customWidth="1"/>
    <col min="9983" max="9983" width="20" style="447" customWidth="1"/>
    <col min="9984" max="9984" width="6.109375" style="447" customWidth="1"/>
    <col min="9985" max="9985" width="8.109375" style="447" bestFit="1" customWidth="1"/>
    <col min="9986" max="9986" width="22" style="447" bestFit="1" customWidth="1"/>
    <col min="9987" max="9987" width="24.5546875" style="447" bestFit="1" customWidth="1"/>
    <col min="9988" max="9988" width="13.5546875" style="447" bestFit="1" customWidth="1"/>
    <col min="9989" max="9989" width="9.109375" style="447" customWidth="1"/>
    <col min="9990" max="9990" width="2" style="447" bestFit="1" customWidth="1"/>
    <col min="9991" max="9991" width="19" style="447" bestFit="1" customWidth="1"/>
    <col min="9992" max="9992" width="2" style="447" bestFit="1" customWidth="1"/>
    <col min="9993" max="9993" width="16.5546875" style="447" customWidth="1"/>
    <col min="9994" max="9994" width="0" style="447" hidden="1" customWidth="1"/>
    <col min="9995" max="10237" width="8.88671875" style="447"/>
    <col min="10238" max="10238" width="10.6640625" style="447" bestFit="1" customWidth="1"/>
    <col min="10239" max="10239" width="20" style="447" customWidth="1"/>
    <col min="10240" max="10240" width="6.109375" style="447" customWidth="1"/>
    <col min="10241" max="10241" width="8.109375" style="447" bestFit="1" customWidth="1"/>
    <col min="10242" max="10242" width="22" style="447" bestFit="1" customWidth="1"/>
    <col min="10243" max="10243" width="24.5546875" style="447" bestFit="1" customWidth="1"/>
    <col min="10244" max="10244" width="13.5546875" style="447" bestFit="1" customWidth="1"/>
    <col min="10245" max="10245" width="9.109375" style="447" customWidth="1"/>
    <col min="10246" max="10246" width="2" style="447" bestFit="1" customWidth="1"/>
    <col min="10247" max="10247" width="19" style="447" bestFit="1" customWidth="1"/>
    <col min="10248" max="10248" width="2" style="447" bestFit="1" customWidth="1"/>
    <col min="10249" max="10249" width="16.5546875" style="447" customWidth="1"/>
    <col min="10250" max="10250" width="0" style="447" hidden="1" customWidth="1"/>
    <col min="10251" max="10493" width="8.88671875" style="447"/>
    <col min="10494" max="10494" width="10.6640625" style="447" bestFit="1" customWidth="1"/>
    <col min="10495" max="10495" width="20" style="447" customWidth="1"/>
    <col min="10496" max="10496" width="6.109375" style="447" customWidth="1"/>
    <col min="10497" max="10497" width="8.109375" style="447" bestFit="1" customWidth="1"/>
    <col min="10498" max="10498" width="22" style="447" bestFit="1" customWidth="1"/>
    <col min="10499" max="10499" width="24.5546875" style="447" bestFit="1" customWidth="1"/>
    <col min="10500" max="10500" width="13.5546875" style="447" bestFit="1" customWidth="1"/>
    <col min="10501" max="10501" width="9.109375" style="447" customWidth="1"/>
    <col min="10502" max="10502" width="2" style="447" bestFit="1" customWidth="1"/>
    <col min="10503" max="10503" width="19" style="447" bestFit="1" customWidth="1"/>
    <col min="10504" max="10504" width="2" style="447" bestFit="1" customWidth="1"/>
    <col min="10505" max="10505" width="16.5546875" style="447" customWidth="1"/>
    <col min="10506" max="10506" width="0" style="447" hidden="1" customWidth="1"/>
    <col min="10507" max="10749" width="8.88671875" style="447"/>
    <col min="10750" max="10750" width="10.6640625" style="447" bestFit="1" customWidth="1"/>
    <col min="10751" max="10751" width="20" style="447" customWidth="1"/>
    <col min="10752" max="10752" width="6.109375" style="447" customWidth="1"/>
    <col min="10753" max="10753" width="8.109375" style="447" bestFit="1" customWidth="1"/>
    <col min="10754" max="10754" width="22" style="447" bestFit="1" customWidth="1"/>
    <col min="10755" max="10755" width="24.5546875" style="447" bestFit="1" customWidth="1"/>
    <col min="10756" max="10756" width="13.5546875" style="447" bestFit="1" customWidth="1"/>
    <col min="10757" max="10757" width="9.109375" style="447" customWidth="1"/>
    <col min="10758" max="10758" width="2" style="447" bestFit="1" customWidth="1"/>
    <col min="10759" max="10759" width="19" style="447" bestFit="1" customWidth="1"/>
    <col min="10760" max="10760" width="2" style="447" bestFit="1" customWidth="1"/>
    <col min="10761" max="10761" width="16.5546875" style="447" customWidth="1"/>
    <col min="10762" max="10762" width="0" style="447" hidden="1" customWidth="1"/>
    <col min="10763" max="11005" width="8.88671875" style="447"/>
    <col min="11006" max="11006" width="10.6640625" style="447" bestFit="1" customWidth="1"/>
    <col min="11007" max="11007" width="20" style="447" customWidth="1"/>
    <col min="11008" max="11008" width="6.109375" style="447" customWidth="1"/>
    <col min="11009" max="11009" width="8.109375" style="447" bestFit="1" customWidth="1"/>
    <col min="11010" max="11010" width="22" style="447" bestFit="1" customWidth="1"/>
    <col min="11011" max="11011" width="24.5546875" style="447" bestFit="1" customWidth="1"/>
    <col min="11012" max="11012" width="13.5546875" style="447" bestFit="1" customWidth="1"/>
    <col min="11013" max="11013" width="9.109375" style="447" customWidth="1"/>
    <col min="11014" max="11014" width="2" style="447" bestFit="1" customWidth="1"/>
    <col min="11015" max="11015" width="19" style="447" bestFit="1" customWidth="1"/>
    <col min="11016" max="11016" width="2" style="447" bestFit="1" customWidth="1"/>
    <col min="11017" max="11017" width="16.5546875" style="447" customWidth="1"/>
    <col min="11018" max="11018" width="0" style="447" hidden="1" customWidth="1"/>
    <col min="11019" max="11261" width="8.88671875" style="447"/>
    <col min="11262" max="11262" width="10.6640625" style="447" bestFit="1" customWidth="1"/>
    <col min="11263" max="11263" width="20" style="447" customWidth="1"/>
    <col min="11264" max="11264" width="6.109375" style="447" customWidth="1"/>
    <col min="11265" max="11265" width="8.109375" style="447" bestFit="1" customWidth="1"/>
    <col min="11266" max="11266" width="22" style="447" bestFit="1" customWidth="1"/>
    <col min="11267" max="11267" width="24.5546875" style="447" bestFit="1" customWidth="1"/>
    <col min="11268" max="11268" width="13.5546875" style="447" bestFit="1" customWidth="1"/>
    <col min="11269" max="11269" width="9.109375" style="447" customWidth="1"/>
    <col min="11270" max="11270" width="2" style="447" bestFit="1" customWidth="1"/>
    <col min="11271" max="11271" width="19" style="447" bestFit="1" customWidth="1"/>
    <col min="11272" max="11272" width="2" style="447" bestFit="1" customWidth="1"/>
    <col min="11273" max="11273" width="16.5546875" style="447" customWidth="1"/>
    <col min="11274" max="11274" width="0" style="447" hidden="1" customWidth="1"/>
    <col min="11275" max="11517" width="8.88671875" style="447"/>
    <col min="11518" max="11518" width="10.6640625" style="447" bestFit="1" customWidth="1"/>
    <col min="11519" max="11519" width="20" style="447" customWidth="1"/>
    <col min="11520" max="11520" width="6.109375" style="447" customWidth="1"/>
    <col min="11521" max="11521" width="8.109375" style="447" bestFit="1" customWidth="1"/>
    <col min="11522" max="11522" width="22" style="447" bestFit="1" customWidth="1"/>
    <col min="11523" max="11523" width="24.5546875" style="447" bestFit="1" customWidth="1"/>
    <col min="11524" max="11524" width="13.5546875" style="447" bestFit="1" customWidth="1"/>
    <col min="11525" max="11525" width="9.109375" style="447" customWidth="1"/>
    <col min="11526" max="11526" width="2" style="447" bestFit="1" customWidth="1"/>
    <col min="11527" max="11527" width="19" style="447" bestFit="1" customWidth="1"/>
    <col min="11528" max="11528" width="2" style="447" bestFit="1" customWidth="1"/>
    <col min="11529" max="11529" width="16.5546875" style="447" customWidth="1"/>
    <col min="11530" max="11530" width="0" style="447" hidden="1" customWidth="1"/>
    <col min="11531" max="11773" width="8.88671875" style="447"/>
    <col min="11774" max="11774" width="10.6640625" style="447" bestFit="1" customWidth="1"/>
    <col min="11775" max="11775" width="20" style="447" customWidth="1"/>
    <col min="11776" max="11776" width="6.109375" style="447" customWidth="1"/>
    <col min="11777" max="11777" width="8.109375" style="447" bestFit="1" customWidth="1"/>
    <col min="11778" max="11778" width="22" style="447" bestFit="1" customWidth="1"/>
    <col min="11779" max="11779" width="24.5546875" style="447" bestFit="1" customWidth="1"/>
    <col min="11780" max="11780" width="13.5546875" style="447" bestFit="1" customWidth="1"/>
    <col min="11781" max="11781" width="9.109375" style="447" customWidth="1"/>
    <col min="11782" max="11782" width="2" style="447" bestFit="1" customWidth="1"/>
    <col min="11783" max="11783" width="19" style="447" bestFit="1" customWidth="1"/>
    <col min="11784" max="11784" width="2" style="447" bestFit="1" customWidth="1"/>
    <col min="11785" max="11785" width="16.5546875" style="447" customWidth="1"/>
    <col min="11786" max="11786" width="0" style="447" hidden="1" customWidth="1"/>
    <col min="11787" max="12029" width="8.88671875" style="447"/>
    <col min="12030" max="12030" width="10.6640625" style="447" bestFit="1" customWidth="1"/>
    <col min="12031" max="12031" width="20" style="447" customWidth="1"/>
    <col min="12032" max="12032" width="6.109375" style="447" customWidth="1"/>
    <col min="12033" max="12033" width="8.109375" style="447" bestFit="1" customWidth="1"/>
    <col min="12034" max="12034" width="22" style="447" bestFit="1" customWidth="1"/>
    <col min="12035" max="12035" width="24.5546875" style="447" bestFit="1" customWidth="1"/>
    <col min="12036" max="12036" width="13.5546875" style="447" bestFit="1" customWidth="1"/>
    <col min="12037" max="12037" width="9.109375" style="447" customWidth="1"/>
    <col min="12038" max="12038" width="2" style="447" bestFit="1" customWidth="1"/>
    <col min="12039" max="12039" width="19" style="447" bestFit="1" customWidth="1"/>
    <col min="12040" max="12040" width="2" style="447" bestFit="1" customWidth="1"/>
    <col min="12041" max="12041" width="16.5546875" style="447" customWidth="1"/>
    <col min="12042" max="12042" width="0" style="447" hidden="1" customWidth="1"/>
    <col min="12043" max="12285" width="8.88671875" style="447"/>
    <col min="12286" max="12286" width="10.6640625" style="447" bestFit="1" customWidth="1"/>
    <col min="12287" max="12287" width="20" style="447" customWidth="1"/>
    <col min="12288" max="12288" width="6.109375" style="447" customWidth="1"/>
    <col min="12289" max="12289" width="8.109375" style="447" bestFit="1" customWidth="1"/>
    <col min="12290" max="12290" width="22" style="447" bestFit="1" customWidth="1"/>
    <col min="12291" max="12291" width="24.5546875" style="447" bestFit="1" customWidth="1"/>
    <col min="12292" max="12292" width="13.5546875" style="447" bestFit="1" customWidth="1"/>
    <col min="12293" max="12293" width="9.109375" style="447" customWidth="1"/>
    <col min="12294" max="12294" width="2" style="447" bestFit="1" customWidth="1"/>
    <col min="12295" max="12295" width="19" style="447" bestFit="1" customWidth="1"/>
    <col min="12296" max="12296" width="2" style="447" bestFit="1" customWidth="1"/>
    <col min="12297" max="12297" width="16.5546875" style="447" customWidth="1"/>
    <col min="12298" max="12298" width="0" style="447" hidden="1" customWidth="1"/>
    <col min="12299" max="12541" width="8.88671875" style="447"/>
    <col min="12542" max="12542" width="10.6640625" style="447" bestFit="1" customWidth="1"/>
    <col min="12543" max="12543" width="20" style="447" customWidth="1"/>
    <col min="12544" max="12544" width="6.109375" style="447" customWidth="1"/>
    <col min="12545" max="12545" width="8.109375" style="447" bestFit="1" customWidth="1"/>
    <col min="12546" max="12546" width="22" style="447" bestFit="1" customWidth="1"/>
    <col min="12547" max="12547" width="24.5546875" style="447" bestFit="1" customWidth="1"/>
    <col min="12548" max="12548" width="13.5546875" style="447" bestFit="1" customWidth="1"/>
    <col min="12549" max="12549" width="9.109375" style="447" customWidth="1"/>
    <col min="12550" max="12550" width="2" style="447" bestFit="1" customWidth="1"/>
    <col min="12551" max="12551" width="19" style="447" bestFit="1" customWidth="1"/>
    <col min="12552" max="12552" width="2" style="447" bestFit="1" customWidth="1"/>
    <col min="12553" max="12553" width="16.5546875" style="447" customWidth="1"/>
    <col min="12554" max="12554" width="0" style="447" hidden="1" customWidth="1"/>
    <col min="12555" max="12797" width="8.88671875" style="447"/>
    <col min="12798" max="12798" width="10.6640625" style="447" bestFit="1" customWidth="1"/>
    <col min="12799" max="12799" width="20" style="447" customWidth="1"/>
    <col min="12800" max="12800" width="6.109375" style="447" customWidth="1"/>
    <col min="12801" max="12801" width="8.109375" style="447" bestFit="1" customWidth="1"/>
    <col min="12802" max="12802" width="22" style="447" bestFit="1" customWidth="1"/>
    <col min="12803" max="12803" width="24.5546875" style="447" bestFit="1" customWidth="1"/>
    <col min="12804" max="12804" width="13.5546875" style="447" bestFit="1" customWidth="1"/>
    <col min="12805" max="12805" width="9.109375" style="447" customWidth="1"/>
    <col min="12806" max="12806" width="2" style="447" bestFit="1" customWidth="1"/>
    <col min="12807" max="12807" width="19" style="447" bestFit="1" customWidth="1"/>
    <col min="12808" max="12808" width="2" style="447" bestFit="1" customWidth="1"/>
    <col min="12809" max="12809" width="16.5546875" style="447" customWidth="1"/>
    <col min="12810" max="12810" width="0" style="447" hidden="1" customWidth="1"/>
    <col min="12811" max="13053" width="8.88671875" style="447"/>
    <col min="13054" max="13054" width="10.6640625" style="447" bestFit="1" customWidth="1"/>
    <col min="13055" max="13055" width="20" style="447" customWidth="1"/>
    <col min="13056" max="13056" width="6.109375" style="447" customWidth="1"/>
    <col min="13057" max="13057" width="8.109375" style="447" bestFit="1" customWidth="1"/>
    <col min="13058" max="13058" width="22" style="447" bestFit="1" customWidth="1"/>
    <col min="13059" max="13059" width="24.5546875" style="447" bestFit="1" customWidth="1"/>
    <col min="13060" max="13060" width="13.5546875" style="447" bestFit="1" customWidth="1"/>
    <col min="13061" max="13061" width="9.109375" style="447" customWidth="1"/>
    <col min="13062" max="13062" width="2" style="447" bestFit="1" customWidth="1"/>
    <col min="13063" max="13063" width="19" style="447" bestFit="1" customWidth="1"/>
    <col min="13064" max="13064" width="2" style="447" bestFit="1" customWidth="1"/>
    <col min="13065" max="13065" width="16.5546875" style="447" customWidth="1"/>
    <col min="13066" max="13066" width="0" style="447" hidden="1" customWidth="1"/>
    <col min="13067" max="13309" width="8.88671875" style="447"/>
    <col min="13310" max="13310" width="10.6640625" style="447" bestFit="1" customWidth="1"/>
    <col min="13311" max="13311" width="20" style="447" customWidth="1"/>
    <col min="13312" max="13312" width="6.109375" style="447" customWidth="1"/>
    <col min="13313" max="13313" width="8.109375" style="447" bestFit="1" customWidth="1"/>
    <col min="13314" max="13314" width="22" style="447" bestFit="1" customWidth="1"/>
    <col min="13315" max="13315" width="24.5546875" style="447" bestFit="1" customWidth="1"/>
    <col min="13316" max="13316" width="13.5546875" style="447" bestFit="1" customWidth="1"/>
    <col min="13317" max="13317" width="9.109375" style="447" customWidth="1"/>
    <col min="13318" max="13318" width="2" style="447" bestFit="1" customWidth="1"/>
    <col min="13319" max="13319" width="19" style="447" bestFit="1" customWidth="1"/>
    <col min="13320" max="13320" width="2" style="447" bestFit="1" customWidth="1"/>
    <col min="13321" max="13321" width="16.5546875" style="447" customWidth="1"/>
    <col min="13322" max="13322" width="0" style="447" hidden="1" customWidth="1"/>
    <col min="13323" max="13565" width="8.88671875" style="447"/>
    <col min="13566" max="13566" width="10.6640625" style="447" bestFit="1" customWidth="1"/>
    <col min="13567" max="13567" width="20" style="447" customWidth="1"/>
    <col min="13568" max="13568" width="6.109375" style="447" customWidth="1"/>
    <col min="13569" max="13569" width="8.109375" style="447" bestFit="1" customWidth="1"/>
    <col min="13570" max="13570" width="22" style="447" bestFit="1" customWidth="1"/>
    <col min="13571" max="13571" width="24.5546875" style="447" bestFit="1" customWidth="1"/>
    <col min="13572" max="13572" width="13.5546875" style="447" bestFit="1" customWidth="1"/>
    <col min="13573" max="13573" width="9.109375" style="447" customWidth="1"/>
    <col min="13574" max="13574" width="2" style="447" bestFit="1" customWidth="1"/>
    <col min="13575" max="13575" width="19" style="447" bestFit="1" customWidth="1"/>
    <col min="13576" max="13576" width="2" style="447" bestFit="1" customWidth="1"/>
    <col min="13577" max="13577" width="16.5546875" style="447" customWidth="1"/>
    <col min="13578" max="13578" width="0" style="447" hidden="1" customWidth="1"/>
    <col min="13579" max="13821" width="8.88671875" style="447"/>
    <col min="13822" max="13822" width="10.6640625" style="447" bestFit="1" customWidth="1"/>
    <col min="13823" max="13823" width="20" style="447" customWidth="1"/>
    <col min="13824" max="13824" width="6.109375" style="447" customWidth="1"/>
    <col min="13825" max="13825" width="8.109375" style="447" bestFit="1" customWidth="1"/>
    <col min="13826" max="13826" width="22" style="447" bestFit="1" customWidth="1"/>
    <col min="13827" max="13827" width="24.5546875" style="447" bestFit="1" customWidth="1"/>
    <col min="13828" max="13828" width="13.5546875" style="447" bestFit="1" customWidth="1"/>
    <col min="13829" max="13829" width="9.109375" style="447" customWidth="1"/>
    <col min="13830" max="13830" width="2" style="447" bestFit="1" customWidth="1"/>
    <col min="13831" max="13831" width="19" style="447" bestFit="1" customWidth="1"/>
    <col min="13832" max="13832" width="2" style="447" bestFit="1" customWidth="1"/>
    <col min="13833" max="13833" width="16.5546875" style="447" customWidth="1"/>
    <col min="13834" max="13834" width="0" style="447" hidden="1" customWidth="1"/>
    <col min="13835" max="14077" width="8.88671875" style="447"/>
    <col min="14078" max="14078" width="10.6640625" style="447" bestFit="1" customWidth="1"/>
    <col min="14079" max="14079" width="20" style="447" customWidth="1"/>
    <col min="14080" max="14080" width="6.109375" style="447" customWidth="1"/>
    <col min="14081" max="14081" width="8.109375" style="447" bestFit="1" customWidth="1"/>
    <col min="14082" max="14082" width="22" style="447" bestFit="1" customWidth="1"/>
    <col min="14083" max="14083" width="24.5546875" style="447" bestFit="1" customWidth="1"/>
    <col min="14084" max="14084" width="13.5546875" style="447" bestFit="1" customWidth="1"/>
    <col min="14085" max="14085" width="9.109375" style="447" customWidth="1"/>
    <col min="14086" max="14086" width="2" style="447" bestFit="1" customWidth="1"/>
    <col min="14087" max="14087" width="19" style="447" bestFit="1" customWidth="1"/>
    <col min="14088" max="14088" width="2" style="447" bestFit="1" customWidth="1"/>
    <col min="14089" max="14089" width="16.5546875" style="447" customWidth="1"/>
    <col min="14090" max="14090" width="0" style="447" hidden="1" customWidth="1"/>
    <col min="14091" max="14333" width="8.88671875" style="447"/>
    <col min="14334" max="14334" width="10.6640625" style="447" bestFit="1" customWidth="1"/>
    <col min="14335" max="14335" width="20" style="447" customWidth="1"/>
    <col min="14336" max="14336" width="6.109375" style="447" customWidth="1"/>
    <col min="14337" max="14337" width="8.109375" style="447" bestFit="1" customWidth="1"/>
    <col min="14338" max="14338" width="22" style="447" bestFit="1" customWidth="1"/>
    <col min="14339" max="14339" width="24.5546875" style="447" bestFit="1" customWidth="1"/>
    <col min="14340" max="14340" width="13.5546875" style="447" bestFit="1" customWidth="1"/>
    <col min="14341" max="14341" width="9.109375" style="447" customWidth="1"/>
    <col min="14342" max="14342" width="2" style="447" bestFit="1" customWidth="1"/>
    <col min="14343" max="14343" width="19" style="447" bestFit="1" customWidth="1"/>
    <col min="14344" max="14344" width="2" style="447" bestFit="1" customWidth="1"/>
    <col min="14345" max="14345" width="16.5546875" style="447" customWidth="1"/>
    <col min="14346" max="14346" width="0" style="447" hidden="1" customWidth="1"/>
    <col min="14347" max="14589" width="8.88671875" style="447"/>
    <col min="14590" max="14590" width="10.6640625" style="447" bestFit="1" customWidth="1"/>
    <col min="14591" max="14591" width="20" style="447" customWidth="1"/>
    <col min="14592" max="14592" width="6.109375" style="447" customWidth="1"/>
    <col min="14593" max="14593" width="8.109375" style="447" bestFit="1" customWidth="1"/>
    <col min="14594" max="14594" width="22" style="447" bestFit="1" customWidth="1"/>
    <col min="14595" max="14595" width="24.5546875" style="447" bestFit="1" customWidth="1"/>
    <col min="14596" max="14596" width="13.5546875" style="447" bestFit="1" customWidth="1"/>
    <col min="14597" max="14597" width="9.109375" style="447" customWidth="1"/>
    <col min="14598" max="14598" width="2" style="447" bestFit="1" customWidth="1"/>
    <col min="14599" max="14599" width="19" style="447" bestFit="1" customWidth="1"/>
    <col min="14600" max="14600" width="2" style="447" bestFit="1" customWidth="1"/>
    <col min="14601" max="14601" width="16.5546875" style="447" customWidth="1"/>
    <col min="14602" max="14602" width="0" style="447" hidden="1" customWidth="1"/>
    <col min="14603" max="14845" width="8.88671875" style="447"/>
    <col min="14846" max="14846" width="10.6640625" style="447" bestFit="1" customWidth="1"/>
    <col min="14847" max="14847" width="20" style="447" customWidth="1"/>
    <col min="14848" max="14848" width="6.109375" style="447" customWidth="1"/>
    <col min="14849" max="14849" width="8.109375" style="447" bestFit="1" customWidth="1"/>
    <col min="14850" max="14850" width="22" style="447" bestFit="1" customWidth="1"/>
    <col min="14851" max="14851" width="24.5546875" style="447" bestFit="1" customWidth="1"/>
    <col min="14852" max="14852" width="13.5546875" style="447" bestFit="1" customWidth="1"/>
    <col min="14853" max="14853" width="9.109375" style="447" customWidth="1"/>
    <col min="14854" max="14854" width="2" style="447" bestFit="1" customWidth="1"/>
    <col min="14855" max="14855" width="19" style="447" bestFit="1" customWidth="1"/>
    <col min="14856" max="14856" width="2" style="447" bestFit="1" customWidth="1"/>
    <col min="14857" max="14857" width="16.5546875" style="447" customWidth="1"/>
    <col min="14858" max="14858" width="0" style="447" hidden="1" customWidth="1"/>
    <col min="14859" max="15101" width="8.88671875" style="447"/>
    <col min="15102" max="15102" width="10.6640625" style="447" bestFit="1" customWidth="1"/>
    <col min="15103" max="15103" width="20" style="447" customWidth="1"/>
    <col min="15104" max="15104" width="6.109375" style="447" customWidth="1"/>
    <col min="15105" max="15105" width="8.109375" style="447" bestFit="1" customWidth="1"/>
    <col min="15106" max="15106" width="22" style="447" bestFit="1" customWidth="1"/>
    <col min="15107" max="15107" width="24.5546875" style="447" bestFit="1" customWidth="1"/>
    <col min="15108" max="15108" width="13.5546875" style="447" bestFit="1" customWidth="1"/>
    <col min="15109" max="15109" width="9.109375" style="447" customWidth="1"/>
    <col min="15110" max="15110" width="2" style="447" bestFit="1" customWidth="1"/>
    <col min="15111" max="15111" width="19" style="447" bestFit="1" customWidth="1"/>
    <col min="15112" max="15112" width="2" style="447" bestFit="1" customWidth="1"/>
    <col min="15113" max="15113" width="16.5546875" style="447" customWidth="1"/>
    <col min="15114" max="15114" width="0" style="447" hidden="1" customWidth="1"/>
    <col min="15115" max="15357" width="8.88671875" style="447"/>
    <col min="15358" max="15358" width="10.6640625" style="447" bestFit="1" customWidth="1"/>
    <col min="15359" max="15359" width="20" style="447" customWidth="1"/>
    <col min="15360" max="15360" width="6.109375" style="447" customWidth="1"/>
    <col min="15361" max="15361" width="8.109375" style="447" bestFit="1" customWidth="1"/>
    <col min="15362" max="15362" width="22" style="447" bestFit="1" customWidth="1"/>
    <col min="15363" max="15363" width="24.5546875" style="447" bestFit="1" customWidth="1"/>
    <col min="15364" max="15364" width="13.5546875" style="447" bestFit="1" customWidth="1"/>
    <col min="15365" max="15365" width="9.109375" style="447" customWidth="1"/>
    <col min="15366" max="15366" width="2" style="447" bestFit="1" customWidth="1"/>
    <col min="15367" max="15367" width="19" style="447" bestFit="1" customWidth="1"/>
    <col min="15368" max="15368" width="2" style="447" bestFit="1" customWidth="1"/>
    <col min="15369" max="15369" width="16.5546875" style="447" customWidth="1"/>
    <col min="15370" max="15370" width="0" style="447" hidden="1" customWidth="1"/>
    <col min="15371" max="15613" width="8.88671875" style="447"/>
    <col min="15614" max="15614" width="10.6640625" style="447" bestFit="1" customWidth="1"/>
    <col min="15615" max="15615" width="20" style="447" customWidth="1"/>
    <col min="15616" max="15616" width="6.109375" style="447" customWidth="1"/>
    <col min="15617" max="15617" width="8.109375" style="447" bestFit="1" customWidth="1"/>
    <col min="15618" max="15618" width="22" style="447" bestFit="1" customWidth="1"/>
    <col min="15619" max="15619" width="24.5546875" style="447" bestFit="1" customWidth="1"/>
    <col min="15620" max="15620" width="13.5546875" style="447" bestFit="1" customWidth="1"/>
    <col min="15621" max="15621" width="9.109375" style="447" customWidth="1"/>
    <col min="15622" max="15622" width="2" style="447" bestFit="1" customWidth="1"/>
    <col min="15623" max="15623" width="19" style="447" bestFit="1" customWidth="1"/>
    <col min="15624" max="15624" width="2" style="447" bestFit="1" customWidth="1"/>
    <col min="15625" max="15625" width="16.5546875" style="447" customWidth="1"/>
    <col min="15626" max="15626" width="0" style="447" hidden="1" customWidth="1"/>
    <col min="15627" max="15869" width="8.88671875" style="447"/>
    <col min="15870" max="15870" width="10.6640625" style="447" bestFit="1" customWidth="1"/>
    <col min="15871" max="15871" width="20" style="447" customWidth="1"/>
    <col min="15872" max="15872" width="6.109375" style="447" customWidth="1"/>
    <col min="15873" max="15873" width="8.109375" style="447" bestFit="1" customWidth="1"/>
    <col min="15874" max="15874" width="22" style="447" bestFit="1" customWidth="1"/>
    <col min="15875" max="15875" width="24.5546875" style="447" bestFit="1" customWidth="1"/>
    <col min="15876" max="15876" width="13.5546875" style="447" bestFit="1" customWidth="1"/>
    <col min="15877" max="15877" width="9.109375" style="447" customWidth="1"/>
    <col min="15878" max="15878" width="2" style="447" bestFit="1" customWidth="1"/>
    <col min="15879" max="15879" width="19" style="447" bestFit="1" customWidth="1"/>
    <col min="15880" max="15880" width="2" style="447" bestFit="1" customWidth="1"/>
    <col min="15881" max="15881" width="16.5546875" style="447" customWidth="1"/>
    <col min="15882" max="15882" width="0" style="447" hidden="1" customWidth="1"/>
    <col min="15883" max="16125" width="8.88671875" style="447"/>
    <col min="16126" max="16126" width="10.6640625" style="447" bestFit="1" customWidth="1"/>
    <col min="16127" max="16127" width="20" style="447" customWidth="1"/>
    <col min="16128" max="16128" width="6.109375" style="447" customWidth="1"/>
    <col min="16129" max="16129" width="8.109375" style="447" bestFit="1" customWidth="1"/>
    <col min="16130" max="16130" width="22" style="447" bestFit="1" customWidth="1"/>
    <col min="16131" max="16131" width="24.5546875" style="447" bestFit="1" customWidth="1"/>
    <col min="16132" max="16132" width="13.5546875" style="447" bestFit="1" customWidth="1"/>
    <col min="16133" max="16133" width="9.109375" style="447" customWidth="1"/>
    <col min="16134" max="16134" width="2" style="447" bestFit="1" customWidth="1"/>
    <col min="16135" max="16135" width="19" style="447" bestFit="1" customWidth="1"/>
    <col min="16136" max="16136" width="2" style="447" bestFit="1" customWidth="1"/>
    <col min="16137" max="16137" width="16.5546875" style="447" customWidth="1"/>
    <col min="16138" max="16138" width="0" style="447" hidden="1" customWidth="1"/>
    <col min="16139" max="16384" width="8.88671875" style="447"/>
  </cols>
  <sheetData>
    <row r="1" spans="1:12" s="436" customFormat="1" ht="18" customHeight="1" thickBot="1" x14ac:dyDescent="0.35">
      <c r="A1" s="433" t="s">
        <v>110</v>
      </c>
      <c r="B1" s="713" t="s">
        <v>231</v>
      </c>
      <c r="C1" s="713"/>
      <c r="D1" s="713"/>
      <c r="E1" s="713"/>
      <c r="F1" s="732">
        <v>44636</v>
      </c>
      <c r="G1" s="732"/>
      <c r="H1" s="434"/>
      <c r="I1" s="435"/>
      <c r="J1" s="434"/>
      <c r="K1" s="435"/>
    </row>
    <row r="2" spans="1:12" s="441" customFormat="1" ht="25.5" customHeight="1" thickBot="1" x14ac:dyDescent="0.35">
      <c r="A2" s="437" t="s">
        <v>33</v>
      </c>
      <c r="B2" s="438" t="s">
        <v>34</v>
      </c>
      <c r="C2" s="439" t="s">
        <v>0</v>
      </c>
      <c r="D2" s="427" t="s">
        <v>37</v>
      </c>
      <c r="E2" s="427" t="s">
        <v>232</v>
      </c>
      <c r="F2" s="440" t="s">
        <v>233</v>
      </c>
      <c r="G2" s="438" t="s">
        <v>234</v>
      </c>
      <c r="H2" s="728" t="s">
        <v>58</v>
      </c>
      <c r="I2" s="728"/>
      <c r="J2" s="729" t="s">
        <v>4</v>
      </c>
      <c r="K2" s="730"/>
    </row>
    <row r="3" spans="1:12" ht="25.5" customHeight="1" x14ac:dyDescent="0.3">
      <c r="A3" s="714" t="s">
        <v>235</v>
      </c>
      <c r="B3" s="422" t="s">
        <v>15</v>
      </c>
      <c r="C3" s="442">
        <v>902</v>
      </c>
      <c r="D3" s="443" t="s">
        <v>155</v>
      </c>
      <c r="E3" s="444" t="s">
        <v>236</v>
      </c>
      <c r="F3" s="422">
        <v>4</v>
      </c>
      <c r="G3" s="445">
        <v>1</v>
      </c>
      <c r="H3" s="429"/>
      <c r="I3" s="446"/>
      <c r="J3" s="424"/>
      <c r="K3" s="446"/>
    </row>
    <row r="4" spans="1:12" ht="25.5" customHeight="1" x14ac:dyDescent="0.3">
      <c r="A4" s="715"/>
      <c r="B4" s="448" t="s">
        <v>10</v>
      </c>
      <c r="C4" s="449">
        <v>902</v>
      </c>
      <c r="D4" s="450" t="s">
        <v>155</v>
      </c>
      <c r="E4" s="451" t="s">
        <v>83</v>
      </c>
      <c r="F4" s="448">
        <v>4</v>
      </c>
      <c r="G4" s="452">
        <v>1</v>
      </c>
      <c r="H4" s="430"/>
      <c r="I4" s="453"/>
      <c r="J4" s="428"/>
      <c r="K4" s="453"/>
    </row>
    <row r="5" spans="1:12" ht="25.5" customHeight="1" thickBot="1" x14ac:dyDescent="0.35">
      <c r="A5" s="716"/>
      <c r="B5" s="423" t="s">
        <v>55</v>
      </c>
      <c r="C5" s="454">
        <v>902</v>
      </c>
      <c r="D5" s="455" t="s">
        <v>155</v>
      </c>
      <c r="E5" s="456" t="s">
        <v>83</v>
      </c>
      <c r="F5" s="423">
        <v>12</v>
      </c>
      <c r="G5" s="457">
        <v>2</v>
      </c>
      <c r="H5" s="431"/>
      <c r="I5" s="458"/>
      <c r="J5" s="425"/>
      <c r="K5" s="458"/>
    </row>
    <row r="6" spans="1:12" s="468" customFormat="1" ht="31.2" customHeight="1" thickBot="1" x14ac:dyDescent="0.35">
      <c r="A6" s="459" t="s">
        <v>237</v>
      </c>
      <c r="B6" s="426" t="s">
        <v>56</v>
      </c>
      <c r="C6" s="460">
        <v>914</v>
      </c>
      <c r="D6" s="461" t="s">
        <v>156</v>
      </c>
      <c r="E6" s="462" t="s">
        <v>238</v>
      </c>
      <c r="F6" s="463">
        <v>45</v>
      </c>
      <c r="G6" s="464">
        <v>6</v>
      </c>
      <c r="H6" s="421"/>
      <c r="I6" s="465"/>
      <c r="J6" s="466"/>
      <c r="K6" s="467"/>
      <c r="L6" s="550" t="s">
        <v>239</v>
      </c>
    </row>
    <row r="7" spans="1:12" s="468" customFormat="1" ht="23.4" x14ac:dyDescent="0.3">
      <c r="A7" s="717" t="s">
        <v>240</v>
      </c>
      <c r="B7" s="469" t="s">
        <v>6</v>
      </c>
      <c r="C7" s="442">
        <v>902</v>
      </c>
      <c r="D7" s="443" t="s">
        <v>155</v>
      </c>
      <c r="E7" s="470" t="s">
        <v>236</v>
      </c>
      <c r="F7" s="471">
        <v>31</v>
      </c>
      <c r="G7" s="445">
        <v>4</v>
      </c>
      <c r="H7" s="429"/>
      <c r="I7" s="472"/>
      <c r="J7" s="424"/>
      <c r="K7" s="473"/>
      <c r="L7" s="550"/>
    </row>
    <row r="8" spans="1:12" s="481" customFormat="1" ht="24" thickBot="1" x14ac:dyDescent="0.35">
      <c r="A8" s="718"/>
      <c r="B8" s="474" t="s">
        <v>5</v>
      </c>
      <c r="C8" s="454">
        <v>902</v>
      </c>
      <c r="D8" s="455" t="s">
        <v>155</v>
      </c>
      <c r="E8" s="475" t="s">
        <v>241</v>
      </c>
      <c r="F8" s="476">
        <v>4</v>
      </c>
      <c r="G8" s="477">
        <v>1</v>
      </c>
      <c r="H8" s="478"/>
      <c r="I8" s="479"/>
      <c r="J8" s="432"/>
      <c r="K8" s="480"/>
      <c r="L8" s="550" t="s">
        <v>239</v>
      </c>
    </row>
    <row r="9" spans="1:12" s="468" customFormat="1" ht="28.2" customHeight="1" x14ac:dyDescent="0.3">
      <c r="A9" s="714" t="s">
        <v>242</v>
      </c>
      <c r="B9" s="422" t="s">
        <v>8</v>
      </c>
      <c r="C9" s="442">
        <v>914</v>
      </c>
      <c r="D9" s="443" t="s">
        <v>156</v>
      </c>
      <c r="E9" s="444" t="s">
        <v>83</v>
      </c>
      <c r="F9" s="422">
        <v>11</v>
      </c>
      <c r="G9" s="445">
        <v>2</v>
      </c>
      <c r="H9" s="429"/>
      <c r="I9" s="472"/>
      <c r="J9" s="424"/>
      <c r="K9" s="473"/>
    </row>
    <row r="10" spans="1:12" s="468" customFormat="1" ht="23.4" x14ac:dyDescent="0.3">
      <c r="A10" s="715"/>
      <c r="B10" s="448" t="s">
        <v>11</v>
      </c>
      <c r="C10" s="449">
        <v>914</v>
      </c>
      <c r="D10" s="450" t="s">
        <v>156</v>
      </c>
      <c r="E10" s="451" t="s">
        <v>83</v>
      </c>
      <c r="F10" s="448">
        <v>9</v>
      </c>
      <c r="G10" s="452">
        <v>1</v>
      </c>
      <c r="H10" s="430"/>
      <c r="I10" s="482"/>
      <c r="J10" s="428"/>
      <c r="K10" s="483"/>
    </row>
    <row r="11" spans="1:12" s="468" customFormat="1" ht="27" thickBot="1" x14ac:dyDescent="0.35">
      <c r="A11" s="716"/>
      <c r="B11" s="423" t="s">
        <v>243</v>
      </c>
      <c r="C11" s="454">
        <v>914</v>
      </c>
      <c r="D11" s="455" t="s">
        <v>156</v>
      </c>
      <c r="E11" s="456" t="s">
        <v>236</v>
      </c>
      <c r="F11" s="423">
        <v>2</v>
      </c>
      <c r="G11" s="457">
        <v>1</v>
      </c>
      <c r="H11" s="431"/>
      <c r="I11" s="484"/>
      <c r="J11" s="425"/>
      <c r="K11" s="484"/>
    </row>
    <row r="12" spans="1:12" s="468" customFormat="1" ht="26.25" customHeight="1" thickBot="1" x14ac:dyDescent="0.35">
      <c r="A12" s="485" t="s">
        <v>244</v>
      </c>
      <c r="B12" s="330" t="s">
        <v>245</v>
      </c>
      <c r="C12" s="460">
        <v>902</v>
      </c>
      <c r="D12" s="461" t="s">
        <v>155</v>
      </c>
      <c r="E12" s="462" t="s">
        <v>236</v>
      </c>
      <c r="F12" s="486">
        <v>6</v>
      </c>
      <c r="G12" s="487">
        <v>2</v>
      </c>
      <c r="H12" s="488"/>
      <c r="I12" s="489"/>
      <c r="J12" s="331"/>
      <c r="K12" s="490"/>
    </row>
    <row r="13" spans="1:12" s="468" customFormat="1" ht="26.25" customHeight="1" thickBot="1" x14ac:dyDescent="0.35">
      <c r="A13" s="485" t="s">
        <v>246</v>
      </c>
      <c r="B13" s="330" t="s">
        <v>247</v>
      </c>
      <c r="C13" s="460">
        <v>902</v>
      </c>
      <c r="D13" s="461" t="s">
        <v>155</v>
      </c>
      <c r="E13" s="462" t="s">
        <v>236</v>
      </c>
      <c r="F13" s="486">
        <v>11</v>
      </c>
      <c r="G13" s="487">
        <v>2</v>
      </c>
      <c r="H13" s="488"/>
      <c r="I13" s="489"/>
      <c r="J13" s="331"/>
      <c r="K13" s="490"/>
    </row>
    <row r="14" spans="1:12" s="468" customFormat="1" ht="23.4" x14ac:dyDescent="0.3">
      <c r="A14" s="717" t="s">
        <v>248</v>
      </c>
      <c r="B14" s="422" t="s">
        <v>7</v>
      </c>
      <c r="C14" s="442">
        <v>914</v>
      </c>
      <c r="D14" s="443" t="s">
        <v>156</v>
      </c>
      <c r="E14" s="444" t="s">
        <v>83</v>
      </c>
      <c r="F14" s="471">
        <v>22</v>
      </c>
      <c r="G14" s="491">
        <v>3</v>
      </c>
      <c r="H14" s="429"/>
      <c r="I14" s="472"/>
      <c r="J14" s="429"/>
      <c r="K14" s="473"/>
    </row>
    <row r="15" spans="1:12" s="468" customFormat="1" ht="24" thickBot="1" x14ac:dyDescent="0.35">
      <c r="A15" s="718"/>
      <c r="B15" s="423" t="s">
        <v>9</v>
      </c>
      <c r="C15" s="454">
        <v>914</v>
      </c>
      <c r="D15" s="455" t="s">
        <v>156</v>
      </c>
      <c r="E15" s="456" t="s">
        <v>83</v>
      </c>
      <c r="F15" s="492">
        <v>11</v>
      </c>
      <c r="G15" s="493">
        <v>2</v>
      </c>
      <c r="H15" s="431"/>
      <c r="I15" s="494"/>
      <c r="J15" s="431"/>
      <c r="K15" s="484"/>
    </row>
    <row r="16" spans="1:12" s="501" customFormat="1" ht="12.75" customHeight="1" x14ac:dyDescent="0.3">
      <c r="A16" s="719" t="s">
        <v>249</v>
      </c>
      <c r="B16" s="495" t="s">
        <v>15</v>
      </c>
      <c r="C16" s="722">
        <v>902</v>
      </c>
      <c r="D16" s="725" t="s">
        <v>155</v>
      </c>
      <c r="E16" s="496" t="s">
        <v>83</v>
      </c>
      <c r="F16" s="497"/>
      <c r="G16" s="498">
        <f t="shared" ref="G16:G27" si="0">F16/15</f>
        <v>0</v>
      </c>
      <c r="H16" s="499"/>
      <c r="I16" s="500"/>
      <c r="J16" s="499"/>
      <c r="K16" s="500"/>
    </row>
    <row r="17" spans="1:11" s="501" customFormat="1" ht="12.75" customHeight="1" x14ac:dyDescent="0.3">
      <c r="A17" s="720"/>
      <c r="B17" s="502" t="s">
        <v>55</v>
      </c>
      <c r="C17" s="723"/>
      <c r="D17" s="726"/>
      <c r="E17" s="503" t="s">
        <v>83</v>
      </c>
      <c r="F17" s="504" t="s">
        <v>250</v>
      </c>
      <c r="G17" s="505">
        <f t="shared" si="0"/>
        <v>6.6666666666666666E-2</v>
      </c>
      <c r="H17" s="506"/>
      <c r="I17" s="507"/>
      <c r="J17" s="506"/>
      <c r="K17" s="507"/>
    </row>
    <row r="18" spans="1:11" s="501" customFormat="1" x14ac:dyDescent="0.3">
      <c r="A18" s="720"/>
      <c r="B18" s="502" t="s">
        <v>10</v>
      </c>
      <c r="C18" s="723"/>
      <c r="D18" s="726"/>
      <c r="E18" s="503" t="s">
        <v>83</v>
      </c>
      <c r="F18" s="504"/>
      <c r="G18" s="505">
        <f t="shared" si="0"/>
        <v>0</v>
      </c>
      <c r="H18" s="506"/>
      <c r="I18" s="507"/>
      <c r="J18" s="506"/>
      <c r="K18" s="507"/>
    </row>
    <row r="19" spans="1:11" s="501" customFormat="1" ht="12.75" customHeight="1" x14ac:dyDescent="0.3">
      <c r="A19" s="720"/>
      <c r="B19" s="502" t="s">
        <v>11</v>
      </c>
      <c r="C19" s="723"/>
      <c r="D19" s="726"/>
      <c r="E19" s="503" t="s">
        <v>83</v>
      </c>
      <c r="F19" s="504" t="s">
        <v>250</v>
      </c>
      <c r="G19" s="505">
        <f t="shared" si="0"/>
        <v>6.6666666666666666E-2</v>
      </c>
      <c r="H19" s="506"/>
      <c r="I19" s="507"/>
      <c r="J19" s="506"/>
      <c r="K19" s="507"/>
    </row>
    <row r="20" spans="1:11" s="501" customFormat="1" ht="12.75" customHeight="1" x14ac:dyDescent="0.3">
      <c r="A20" s="720"/>
      <c r="B20" s="508" t="s">
        <v>251</v>
      </c>
      <c r="C20" s="723"/>
      <c r="D20" s="726"/>
      <c r="E20" s="509" t="s">
        <v>83</v>
      </c>
      <c r="F20" s="510" t="s">
        <v>250</v>
      </c>
      <c r="G20" s="505"/>
      <c r="H20" s="511"/>
      <c r="I20" s="512"/>
      <c r="J20" s="511"/>
      <c r="K20" s="512"/>
    </row>
    <row r="21" spans="1:11" s="501" customFormat="1" ht="13.5" customHeight="1" thickBot="1" x14ac:dyDescent="0.35">
      <c r="A21" s="721"/>
      <c r="B21" s="513" t="s">
        <v>252</v>
      </c>
      <c r="C21" s="724"/>
      <c r="D21" s="727"/>
      <c r="E21" s="514" t="s">
        <v>83</v>
      </c>
      <c r="F21" s="515"/>
      <c r="G21" s="516">
        <f t="shared" si="0"/>
        <v>0</v>
      </c>
      <c r="H21" s="517"/>
      <c r="I21" s="518"/>
      <c r="J21" s="517"/>
      <c r="K21" s="518"/>
    </row>
    <row r="22" spans="1:11" s="468" customFormat="1" x14ac:dyDescent="0.3">
      <c r="A22" s="731" t="s">
        <v>253</v>
      </c>
      <c r="B22" s="519" t="s">
        <v>8</v>
      </c>
      <c r="C22" s="723">
        <v>914</v>
      </c>
      <c r="D22" s="726" t="s">
        <v>254</v>
      </c>
      <c r="E22" s="503" t="s">
        <v>83</v>
      </c>
      <c r="F22" s="520"/>
      <c r="G22" s="512">
        <f t="shared" si="0"/>
        <v>0</v>
      </c>
      <c r="H22" s="506"/>
      <c r="I22" s="507"/>
      <c r="J22" s="506"/>
      <c r="K22" s="507"/>
    </row>
    <row r="23" spans="1:11" s="468" customFormat="1" x14ac:dyDescent="0.3">
      <c r="A23" s="731"/>
      <c r="B23" s="502" t="s">
        <v>7</v>
      </c>
      <c r="C23" s="723"/>
      <c r="D23" s="726"/>
      <c r="E23" s="503" t="s">
        <v>83</v>
      </c>
      <c r="F23" s="520" t="s">
        <v>255</v>
      </c>
      <c r="G23" s="512">
        <f t="shared" si="0"/>
        <v>0.33333333333333331</v>
      </c>
      <c r="H23" s="506"/>
      <c r="I23" s="507"/>
      <c r="J23" s="506"/>
      <c r="K23" s="507"/>
    </row>
    <row r="24" spans="1:11" s="468" customFormat="1" x14ac:dyDescent="0.3">
      <c r="A24" s="731"/>
      <c r="B24" s="508" t="s">
        <v>256</v>
      </c>
      <c r="C24" s="723"/>
      <c r="D24" s="726"/>
      <c r="E24" s="503" t="s">
        <v>83</v>
      </c>
      <c r="F24" s="520" t="s">
        <v>257</v>
      </c>
      <c r="G24" s="512">
        <f t="shared" si="0"/>
        <v>0.26666666666666666</v>
      </c>
      <c r="H24" s="511"/>
      <c r="I24" s="512"/>
      <c r="J24" s="511"/>
      <c r="K24" s="512"/>
    </row>
    <row r="25" spans="1:11" s="468" customFormat="1" ht="15" thickBot="1" x14ac:dyDescent="0.35">
      <c r="A25" s="731"/>
      <c r="B25" s="508" t="s">
        <v>9</v>
      </c>
      <c r="C25" s="724"/>
      <c r="D25" s="727"/>
      <c r="E25" s="514" t="s">
        <v>83</v>
      </c>
      <c r="F25" s="520" t="s">
        <v>250</v>
      </c>
      <c r="G25" s="512">
        <f t="shared" si="0"/>
        <v>6.6666666666666666E-2</v>
      </c>
      <c r="H25" s="511"/>
      <c r="I25" s="512"/>
      <c r="J25" s="511"/>
      <c r="K25" s="512"/>
    </row>
    <row r="26" spans="1:11" s="481" customFormat="1" ht="31.5" customHeight="1" thickBot="1" x14ac:dyDescent="0.35">
      <c r="A26" s="521" t="s">
        <v>258</v>
      </c>
      <c r="B26" s="522" t="s">
        <v>56</v>
      </c>
      <c r="C26" s="523">
        <v>902</v>
      </c>
      <c r="D26" s="524" t="s">
        <v>259</v>
      </c>
      <c r="E26" s="525"/>
      <c r="F26" s="526"/>
      <c r="G26" s="527">
        <f t="shared" si="0"/>
        <v>0</v>
      </c>
      <c r="H26" s="528"/>
      <c r="I26" s="529"/>
      <c r="J26" s="528"/>
      <c r="K26" s="529"/>
    </row>
    <row r="27" spans="1:11" s="481" customFormat="1" ht="31.5" customHeight="1" thickBot="1" x14ac:dyDescent="0.35">
      <c r="A27" s="521" t="s">
        <v>260</v>
      </c>
      <c r="B27" s="522" t="s">
        <v>261</v>
      </c>
      <c r="C27" s="523">
        <v>914</v>
      </c>
      <c r="D27" s="524" t="s">
        <v>262</v>
      </c>
      <c r="E27" s="525"/>
      <c r="F27" s="526"/>
      <c r="G27" s="527">
        <f t="shared" si="0"/>
        <v>0</v>
      </c>
      <c r="H27" s="528"/>
      <c r="I27" s="529"/>
      <c r="J27" s="528"/>
      <c r="K27" s="529"/>
    </row>
    <row r="31" spans="1:11" x14ac:dyDescent="0.3">
      <c r="A31" s="530"/>
      <c r="B31" s="447"/>
      <c r="F31" s="447"/>
      <c r="H31" s="447"/>
      <c r="I31" s="447"/>
      <c r="J31" s="447"/>
      <c r="K31" s="447"/>
    </row>
    <row r="32" spans="1:11" x14ac:dyDescent="0.3">
      <c r="A32" s="530"/>
      <c r="B32" s="447"/>
      <c r="F32" s="447"/>
      <c r="H32" s="447"/>
      <c r="I32" s="447"/>
      <c r="J32" s="447"/>
      <c r="K32" s="447"/>
    </row>
    <row r="33" spans="1:11" x14ac:dyDescent="0.3">
      <c r="A33" s="530"/>
      <c r="B33" s="447"/>
      <c r="F33" s="447"/>
      <c r="H33" s="447"/>
      <c r="I33" s="447"/>
      <c r="J33" s="447"/>
      <c r="K33" s="447"/>
    </row>
    <row r="34" spans="1:11" x14ac:dyDescent="0.3">
      <c r="A34" s="530"/>
      <c r="B34" s="447"/>
      <c r="F34" s="447"/>
      <c r="H34" s="447"/>
      <c r="I34" s="447"/>
      <c r="J34" s="447"/>
      <c r="K34" s="447"/>
    </row>
    <row r="35" spans="1:11" x14ac:dyDescent="0.3">
      <c r="A35" s="530"/>
      <c r="B35" s="447"/>
      <c r="F35" s="447"/>
      <c r="H35" s="447"/>
      <c r="I35" s="447"/>
      <c r="J35" s="447"/>
      <c r="K35" s="447"/>
    </row>
    <row r="36" spans="1:11" x14ac:dyDescent="0.3">
      <c r="A36" s="530"/>
      <c r="B36" s="447"/>
      <c r="F36" s="447"/>
      <c r="H36" s="447"/>
      <c r="I36" s="447"/>
      <c r="J36" s="447"/>
      <c r="K36" s="447"/>
    </row>
    <row r="37" spans="1:11" x14ac:dyDescent="0.3">
      <c r="A37" s="530"/>
      <c r="B37" s="447"/>
      <c r="F37" s="447"/>
      <c r="H37" s="447"/>
      <c r="I37" s="447"/>
      <c r="J37" s="447"/>
      <c r="K37" s="447"/>
    </row>
    <row r="38" spans="1:11" x14ac:dyDescent="0.3">
      <c r="A38" s="530"/>
      <c r="B38" s="447"/>
      <c r="F38" s="447"/>
      <c r="H38" s="447"/>
      <c r="I38" s="447"/>
      <c r="J38" s="447"/>
      <c r="K38" s="447"/>
    </row>
    <row r="39" spans="1:11" x14ac:dyDescent="0.3">
      <c r="A39" s="530"/>
      <c r="B39" s="447"/>
      <c r="F39" s="447"/>
      <c r="H39" s="447"/>
      <c r="I39" s="447"/>
      <c r="J39" s="447"/>
      <c r="K39" s="447"/>
    </row>
    <row r="40" spans="1:11" x14ac:dyDescent="0.3">
      <c r="A40" s="530"/>
      <c r="B40" s="447"/>
      <c r="F40" s="447"/>
      <c r="H40" s="447"/>
      <c r="I40" s="447"/>
      <c r="J40" s="447"/>
      <c r="K40" s="447"/>
    </row>
    <row r="41" spans="1:11" x14ac:dyDescent="0.3">
      <c r="A41" s="530"/>
      <c r="B41" s="447"/>
      <c r="F41" s="447"/>
      <c r="H41" s="447"/>
      <c r="I41" s="447"/>
      <c r="J41" s="447"/>
      <c r="K41" s="447"/>
    </row>
    <row r="42" spans="1:11" x14ac:dyDescent="0.3">
      <c r="A42" s="530"/>
      <c r="B42" s="447"/>
      <c r="F42" s="447"/>
      <c r="H42" s="447"/>
      <c r="I42" s="447"/>
      <c r="J42" s="447"/>
      <c r="K42" s="447"/>
    </row>
    <row r="43" spans="1:11" x14ac:dyDescent="0.3">
      <c r="A43" s="530"/>
      <c r="B43" s="447"/>
      <c r="F43" s="447"/>
      <c r="H43" s="447"/>
      <c r="I43" s="447"/>
      <c r="J43" s="447"/>
      <c r="K43" s="447"/>
    </row>
    <row r="44" spans="1:11" x14ac:dyDescent="0.3">
      <c r="A44" s="530"/>
      <c r="B44" s="447"/>
      <c r="F44" s="447"/>
      <c r="H44" s="447"/>
      <c r="I44" s="447"/>
      <c r="J44" s="447"/>
      <c r="K44" s="447"/>
    </row>
    <row r="45" spans="1:11" x14ac:dyDescent="0.3">
      <c r="A45" s="530"/>
      <c r="B45" s="447"/>
      <c r="F45" s="447"/>
      <c r="H45" s="447"/>
      <c r="I45" s="447"/>
      <c r="J45" s="447"/>
      <c r="K45" s="447"/>
    </row>
    <row r="46" spans="1:11" x14ac:dyDescent="0.3">
      <c r="A46" s="530"/>
      <c r="B46" s="447"/>
      <c r="F46" s="447"/>
      <c r="H46" s="447"/>
      <c r="I46" s="447"/>
      <c r="J46" s="447"/>
      <c r="K46" s="447"/>
    </row>
    <row r="47" spans="1:11" x14ac:dyDescent="0.3">
      <c r="A47" s="530"/>
      <c r="B47" s="447"/>
      <c r="F47" s="447"/>
      <c r="H47" s="447"/>
      <c r="I47" s="447"/>
      <c r="J47" s="447"/>
      <c r="K47" s="447"/>
    </row>
    <row r="48" spans="1:11" x14ac:dyDescent="0.3">
      <c r="A48" s="530"/>
      <c r="B48" s="447"/>
      <c r="F48" s="447"/>
      <c r="H48" s="447"/>
      <c r="I48" s="447"/>
      <c r="J48" s="447"/>
      <c r="K48" s="447"/>
    </row>
    <row r="49" spans="1:11" x14ac:dyDescent="0.3">
      <c r="A49" s="530"/>
      <c r="B49" s="447"/>
      <c r="F49" s="447"/>
      <c r="H49" s="447"/>
      <c r="I49" s="447"/>
      <c r="J49" s="447"/>
      <c r="K49" s="447"/>
    </row>
    <row r="50" spans="1:11" x14ac:dyDescent="0.3">
      <c r="A50" s="530"/>
      <c r="B50" s="447"/>
      <c r="F50" s="447"/>
      <c r="H50" s="447"/>
      <c r="I50" s="447"/>
      <c r="J50" s="447"/>
      <c r="K50" s="447"/>
    </row>
    <row r="51" spans="1:11" x14ac:dyDescent="0.3">
      <c r="A51" s="530"/>
      <c r="B51" s="447"/>
      <c r="F51" s="447"/>
      <c r="H51" s="447"/>
      <c r="I51" s="447"/>
      <c r="J51" s="447"/>
      <c r="K51" s="447"/>
    </row>
    <row r="52" spans="1:11" x14ac:dyDescent="0.3">
      <c r="A52" s="530"/>
      <c r="B52" s="447"/>
      <c r="F52" s="447"/>
      <c r="H52" s="447"/>
      <c r="I52" s="447"/>
      <c r="J52" s="447"/>
      <c r="K52" s="447"/>
    </row>
    <row r="53" spans="1:11" x14ac:dyDescent="0.3">
      <c r="A53" s="530"/>
      <c r="B53" s="447"/>
      <c r="F53" s="447"/>
      <c r="H53" s="447"/>
      <c r="I53" s="447"/>
      <c r="J53" s="447"/>
      <c r="K53" s="447"/>
    </row>
    <row r="54" spans="1:11" x14ac:dyDescent="0.3">
      <c r="A54" s="530"/>
      <c r="B54" s="447"/>
      <c r="F54" s="447"/>
      <c r="H54" s="447"/>
      <c r="I54" s="447"/>
      <c r="J54" s="447"/>
      <c r="K54" s="447"/>
    </row>
    <row r="55" spans="1:11" x14ac:dyDescent="0.3">
      <c r="A55" s="530"/>
      <c r="B55" s="447"/>
      <c r="F55" s="447"/>
      <c r="H55" s="447"/>
      <c r="I55" s="447"/>
      <c r="J55" s="447"/>
      <c r="K55" s="447"/>
    </row>
    <row r="56" spans="1:11" x14ac:dyDescent="0.3">
      <c r="A56" s="530"/>
      <c r="B56" s="447"/>
      <c r="F56" s="447"/>
      <c r="H56" s="447"/>
      <c r="I56" s="447"/>
      <c r="J56" s="447"/>
      <c r="K56" s="447"/>
    </row>
    <row r="57" spans="1:11" x14ac:dyDescent="0.3">
      <c r="A57" s="530"/>
      <c r="B57" s="447"/>
      <c r="F57" s="447"/>
      <c r="H57" s="447"/>
      <c r="I57" s="447"/>
      <c r="J57" s="447"/>
      <c r="K57" s="447"/>
    </row>
    <row r="58" spans="1:11" x14ac:dyDescent="0.3">
      <c r="A58" s="530"/>
      <c r="B58" s="447"/>
      <c r="F58" s="447"/>
      <c r="H58" s="447"/>
      <c r="I58" s="447"/>
      <c r="J58" s="447"/>
      <c r="K58" s="447"/>
    </row>
    <row r="59" spans="1:11" x14ac:dyDescent="0.3">
      <c r="A59" s="530"/>
      <c r="B59" s="447"/>
      <c r="F59" s="447"/>
      <c r="H59" s="447"/>
      <c r="I59" s="447"/>
      <c r="J59" s="447"/>
      <c r="K59" s="447"/>
    </row>
    <row r="60" spans="1:11" x14ac:dyDescent="0.3">
      <c r="A60" s="530"/>
      <c r="B60" s="447"/>
      <c r="F60" s="447"/>
      <c r="H60" s="447"/>
      <c r="I60" s="447"/>
      <c r="J60" s="447"/>
      <c r="K60" s="447"/>
    </row>
    <row r="61" spans="1:11" x14ac:dyDescent="0.3">
      <c r="A61" s="530"/>
      <c r="B61" s="447"/>
      <c r="F61" s="447"/>
      <c r="H61" s="447"/>
      <c r="I61" s="447"/>
      <c r="J61" s="447"/>
      <c r="K61" s="447"/>
    </row>
    <row r="62" spans="1:11" x14ac:dyDescent="0.3">
      <c r="A62" s="530"/>
      <c r="B62" s="447"/>
      <c r="F62" s="447"/>
      <c r="H62" s="447"/>
      <c r="I62" s="447"/>
      <c r="J62" s="447"/>
      <c r="K62" s="447"/>
    </row>
    <row r="63" spans="1:11" x14ac:dyDescent="0.3">
      <c r="A63" s="530"/>
      <c r="B63" s="447"/>
      <c r="F63" s="447"/>
      <c r="H63" s="447"/>
      <c r="I63" s="447"/>
      <c r="J63" s="447"/>
      <c r="K63" s="447"/>
    </row>
    <row r="64" spans="1:11" x14ac:dyDescent="0.3">
      <c r="A64" s="530"/>
      <c r="B64" s="447"/>
      <c r="F64" s="447"/>
      <c r="H64" s="447"/>
      <c r="I64" s="447"/>
      <c r="J64" s="447"/>
      <c r="K64" s="447"/>
    </row>
    <row r="65" spans="1:11" x14ac:dyDescent="0.3">
      <c r="A65" s="530"/>
      <c r="B65" s="447"/>
      <c r="F65" s="447"/>
      <c r="H65" s="447"/>
      <c r="I65" s="447"/>
      <c r="J65" s="447"/>
      <c r="K65" s="447"/>
    </row>
    <row r="66" spans="1:11" x14ac:dyDescent="0.3">
      <c r="A66" s="530"/>
      <c r="B66" s="447"/>
      <c r="F66" s="447"/>
      <c r="H66" s="447"/>
      <c r="I66" s="447"/>
      <c r="J66" s="447"/>
      <c r="K66" s="447"/>
    </row>
    <row r="67" spans="1:11" x14ac:dyDescent="0.3">
      <c r="A67" s="530"/>
      <c r="B67" s="447"/>
      <c r="F67" s="447"/>
      <c r="H67" s="447"/>
      <c r="I67" s="447"/>
      <c r="J67" s="447"/>
      <c r="K67" s="447"/>
    </row>
    <row r="68" spans="1:11" x14ac:dyDescent="0.3">
      <c r="A68" s="530"/>
      <c r="B68" s="447"/>
      <c r="F68" s="447"/>
      <c r="H68" s="447"/>
      <c r="I68" s="447"/>
      <c r="J68" s="447"/>
      <c r="K68" s="447"/>
    </row>
    <row r="69" spans="1:11" x14ac:dyDescent="0.3">
      <c r="A69" s="530"/>
      <c r="B69" s="447"/>
      <c r="F69" s="447"/>
      <c r="H69" s="447"/>
      <c r="I69" s="447"/>
      <c r="J69" s="447"/>
      <c r="K69" s="447"/>
    </row>
    <row r="70" spans="1:11" x14ac:dyDescent="0.3">
      <c r="A70" s="530"/>
      <c r="B70" s="447"/>
      <c r="F70" s="447"/>
      <c r="H70" s="447"/>
      <c r="I70" s="447"/>
      <c r="J70" s="447"/>
      <c r="K70" s="447"/>
    </row>
    <row r="71" spans="1:11" x14ac:dyDescent="0.3">
      <c r="A71" s="530"/>
      <c r="B71" s="447"/>
      <c r="F71" s="447"/>
      <c r="H71" s="447"/>
      <c r="I71" s="447"/>
      <c r="J71" s="447"/>
      <c r="K71" s="447"/>
    </row>
    <row r="72" spans="1:11" x14ac:dyDescent="0.3">
      <c r="A72" s="530"/>
      <c r="B72" s="447"/>
      <c r="F72" s="447"/>
      <c r="H72" s="447"/>
      <c r="I72" s="447"/>
      <c r="J72" s="447"/>
      <c r="K72" s="447"/>
    </row>
    <row r="73" spans="1:11" x14ac:dyDescent="0.3">
      <c r="A73" s="530"/>
      <c r="B73" s="447"/>
      <c r="F73" s="447"/>
      <c r="H73" s="447"/>
      <c r="I73" s="447"/>
      <c r="J73" s="447"/>
      <c r="K73" s="447"/>
    </row>
    <row r="74" spans="1:11" x14ac:dyDescent="0.3">
      <c r="A74" s="530"/>
      <c r="B74" s="447"/>
      <c r="F74" s="447"/>
      <c r="H74" s="447"/>
      <c r="I74" s="447"/>
      <c r="J74" s="447"/>
      <c r="K74" s="447"/>
    </row>
    <row r="75" spans="1:11" x14ac:dyDescent="0.3">
      <c r="A75" s="530"/>
      <c r="B75" s="447"/>
      <c r="F75" s="447"/>
      <c r="H75" s="447"/>
      <c r="I75" s="447"/>
      <c r="J75" s="447"/>
      <c r="K75" s="447"/>
    </row>
    <row r="76" spans="1:11" x14ac:dyDescent="0.3">
      <c r="A76" s="530"/>
      <c r="B76" s="447"/>
      <c r="F76" s="447"/>
      <c r="H76" s="447"/>
      <c r="I76" s="447"/>
      <c r="J76" s="447"/>
      <c r="K76" s="447"/>
    </row>
    <row r="77" spans="1:11" x14ac:dyDescent="0.3">
      <c r="A77" s="530"/>
      <c r="B77" s="447"/>
      <c r="F77" s="447"/>
      <c r="H77" s="447"/>
      <c r="I77" s="447"/>
      <c r="J77" s="447"/>
      <c r="K77" s="447"/>
    </row>
    <row r="78" spans="1:11" x14ac:dyDescent="0.3">
      <c r="A78" s="530"/>
      <c r="B78" s="447"/>
      <c r="F78" s="447"/>
      <c r="H78" s="447"/>
      <c r="I78" s="447"/>
      <c r="J78" s="447"/>
      <c r="K78" s="447"/>
    </row>
    <row r="79" spans="1:11" x14ac:dyDescent="0.3">
      <c r="A79" s="530"/>
      <c r="B79" s="447"/>
      <c r="F79" s="447"/>
      <c r="H79" s="447"/>
      <c r="I79" s="447"/>
      <c r="J79" s="447"/>
      <c r="K79" s="447"/>
    </row>
    <row r="80" spans="1:11" x14ac:dyDescent="0.3">
      <c r="A80" s="530"/>
      <c r="B80" s="447"/>
      <c r="F80" s="447"/>
      <c r="H80" s="447"/>
      <c r="I80" s="447"/>
      <c r="J80" s="447"/>
      <c r="K80" s="447"/>
    </row>
    <row r="81" spans="1:11" x14ac:dyDescent="0.3">
      <c r="A81" s="530"/>
      <c r="B81" s="447"/>
      <c r="F81" s="447"/>
      <c r="H81" s="447"/>
      <c r="I81" s="447"/>
      <c r="J81" s="447"/>
      <c r="K81" s="447"/>
    </row>
    <row r="82" spans="1:11" x14ac:dyDescent="0.3">
      <c r="A82" s="530"/>
      <c r="B82" s="447"/>
      <c r="F82" s="447"/>
      <c r="H82" s="447"/>
      <c r="I82" s="447"/>
      <c r="J82" s="447"/>
      <c r="K82" s="447"/>
    </row>
    <row r="83" spans="1:11" x14ac:dyDescent="0.3">
      <c r="A83" s="530"/>
      <c r="B83" s="447"/>
      <c r="F83" s="447"/>
      <c r="H83" s="447"/>
      <c r="I83" s="447"/>
      <c r="J83" s="447"/>
      <c r="K83" s="447"/>
    </row>
    <row r="84" spans="1:11" x14ac:dyDescent="0.3">
      <c r="A84" s="530"/>
      <c r="B84" s="447"/>
      <c r="F84" s="447"/>
      <c r="H84" s="447"/>
      <c r="I84" s="447"/>
      <c r="J84" s="447"/>
      <c r="K84" s="447"/>
    </row>
    <row r="85" spans="1:11" x14ac:dyDescent="0.3">
      <c r="A85" s="530"/>
      <c r="B85" s="447"/>
      <c r="F85" s="447"/>
      <c r="H85" s="447"/>
      <c r="I85" s="447"/>
      <c r="J85" s="447"/>
      <c r="K85" s="447"/>
    </row>
    <row r="86" spans="1:11" x14ac:dyDescent="0.3">
      <c r="A86" s="530"/>
      <c r="B86" s="447"/>
      <c r="F86" s="447"/>
      <c r="H86" s="447"/>
      <c r="I86" s="447"/>
      <c r="J86" s="447"/>
      <c r="K86" s="447"/>
    </row>
    <row r="87" spans="1:11" x14ac:dyDescent="0.3">
      <c r="A87" s="530"/>
      <c r="B87" s="447"/>
      <c r="F87" s="447"/>
      <c r="H87" s="447"/>
      <c r="I87" s="447"/>
      <c r="J87" s="447"/>
      <c r="K87" s="447"/>
    </row>
    <row r="88" spans="1:11" x14ac:dyDescent="0.3">
      <c r="A88" s="530"/>
      <c r="B88" s="447"/>
      <c r="F88" s="447"/>
      <c r="H88" s="447"/>
      <c r="I88" s="447"/>
      <c r="J88" s="447"/>
      <c r="K88" s="447"/>
    </row>
    <row r="89" spans="1:11" x14ac:dyDescent="0.3">
      <c r="A89" s="530"/>
      <c r="B89" s="447"/>
      <c r="F89" s="447"/>
      <c r="H89" s="447"/>
      <c r="I89" s="447"/>
      <c r="J89" s="447"/>
      <c r="K89" s="447"/>
    </row>
    <row r="90" spans="1:11" x14ac:dyDescent="0.3">
      <c r="A90" s="530"/>
      <c r="B90" s="447"/>
      <c r="F90" s="447"/>
      <c r="H90" s="447"/>
      <c r="I90" s="447"/>
      <c r="J90" s="447"/>
      <c r="K90" s="447"/>
    </row>
    <row r="91" spans="1:11" x14ac:dyDescent="0.3">
      <c r="A91" s="530"/>
      <c r="B91" s="447"/>
      <c r="F91" s="447"/>
      <c r="H91" s="447"/>
      <c r="I91" s="447"/>
      <c r="J91" s="447"/>
      <c r="K91" s="447"/>
    </row>
    <row r="92" spans="1:11" x14ac:dyDescent="0.3">
      <c r="A92" s="530"/>
      <c r="B92" s="447"/>
      <c r="F92" s="447"/>
      <c r="H92" s="447"/>
      <c r="I92" s="447"/>
      <c r="J92" s="447"/>
      <c r="K92" s="447"/>
    </row>
    <row r="93" spans="1:11" x14ac:dyDescent="0.3">
      <c r="A93" s="530"/>
      <c r="B93" s="447"/>
      <c r="F93" s="447"/>
      <c r="H93" s="447"/>
      <c r="I93" s="447"/>
      <c r="J93" s="447"/>
      <c r="K93" s="447"/>
    </row>
    <row r="94" spans="1:11" x14ac:dyDescent="0.3">
      <c r="A94" s="530"/>
      <c r="B94" s="447"/>
      <c r="F94" s="447"/>
      <c r="H94" s="447"/>
      <c r="I94" s="447"/>
      <c r="J94" s="447"/>
      <c r="K94" s="447"/>
    </row>
    <row r="95" spans="1:11" x14ac:dyDescent="0.3">
      <c r="A95" s="530"/>
      <c r="B95" s="447"/>
      <c r="F95" s="447"/>
      <c r="H95" s="447"/>
      <c r="I95" s="447"/>
      <c r="J95" s="447"/>
      <c r="K95" s="447"/>
    </row>
    <row r="96" spans="1:11" x14ac:dyDescent="0.3">
      <c r="A96" s="530"/>
      <c r="B96" s="447"/>
      <c r="F96" s="447"/>
      <c r="H96" s="447"/>
      <c r="I96" s="447"/>
      <c r="J96" s="447"/>
      <c r="K96" s="447"/>
    </row>
    <row r="97" spans="1:11" x14ac:dyDescent="0.3">
      <c r="A97" s="530"/>
      <c r="B97" s="447"/>
      <c r="F97" s="447"/>
      <c r="H97" s="447"/>
      <c r="I97" s="447"/>
      <c r="J97" s="447"/>
      <c r="K97" s="447"/>
    </row>
    <row r="98" spans="1:11" x14ac:dyDescent="0.3">
      <c r="A98" s="530"/>
      <c r="B98" s="447"/>
      <c r="F98" s="447"/>
      <c r="H98" s="447"/>
      <c r="I98" s="447"/>
      <c r="J98" s="447"/>
      <c r="K98" s="447"/>
    </row>
    <row r="99" spans="1:11" x14ac:dyDescent="0.3">
      <c r="A99" s="530"/>
      <c r="B99" s="447"/>
      <c r="F99" s="447"/>
      <c r="H99" s="447"/>
      <c r="I99" s="447"/>
      <c r="J99" s="447"/>
      <c r="K99" s="447"/>
    </row>
    <row r="100" spans="1:11" x14ac:dyDescent="0.3">
      <c r="A100" s="530"/>
      <c r="B100" s="447"/>
      <c r="F100" s="447"/>
      <c r="H100" s="447"/>
      <c r="I100" s="447"/>
      <c r="J100" s="447"/>
      <c r="K100" s="447"/>
    </row>
    <row r="101" spans="1:11" x14ac:dyDescent="0.3">
      <c r="A101" s="530"/>
      <c r="B101" s="447"/>
      <c r="F101" s="447"/>
      <c r="H101" s="447"/>
      <c r="I101" s="447"/>
      <c r="J101" s="447"/>
      <c r="K101" s="447"/>
    </row>
    <row r="102" spans="1:11" x14ac:dyDescent="0.3">
      <c r="A102" s="530"/>
      <c r="B102" s="447"/>
      <c r="F102" s="447"/>
      <c r="H102" s="447"/>
      <c r="I102" s="447"/>
      <c r="J102" s="447"/>
      <c r="K102" s="447"/>
    </row>
    <row r="103" spans="1:11" x14ac:dyDescent="0.3">
      <c r="A103" s="530"/>
      <c r="B103" s="447"/>
      <c r="F103" s="447"/>
      <c r="H103" s="447"/>
      <c r="I103" s="447"/>
      <c r="J103" s="447"/>
      <c r="K103" s="447"/>
    </row>
    <row r="104" spans="1:11" x14ac:dyDescent="0.3">
      <c r="A104" s="530"/>
      <c r="B104" s="447"/>
      <c r="F104" s="447"/>
      <c r="H104" s="447"/>
      <c r="I104" s="447"/>
      <c r="J104" s="447"/>
      <c r="K104" s="447"/>
    </row>
    <row r="105" spans="1:11" x14ac:dyDescent="0.3">
      <c r="A105" s="530"/>
      <c r="B105" s="447"/>
      <c r="F105" s="447"/>
      <c r="H105" s="447"/>
      <c r="I105" s="447"/>
      <c r="J105" s="447"/>
      <c r="K105" s="447"/>
    </row>
    <row r="106" spans="1:11" x14ac:dyDescent="0.3">
      <c r="A106" s="530"/>
      <c r="B106" s="447"/>
      <c r="F106" s="447"/>
      <c r="H106" s="447"/>
      <c r="I106" s="447"/>
      <c r="J106" s="447"/>
      <c r="K106" s="447"/>
    </row>
    <row r="107" spans="1:11" x14ac:dyDescent="0.3">
      <c r="A107" s="530"/>
      <c r="B107" s="447"/>
      <c r="F107" s="447"/>
      <c r="H107" s="447"/>
      <c r="I107" s="447"/>
      <c r="J107" s="447"/>
      <c r="K107" s="447"/>
    </row>
    <row r="108" spans="1:11" x14ac:dyDescent="0.3">
      <c r="A108" s="530"/>
      <c r="B108" s="447"/>
      <c r="F108" s="447"/>
      <c r="H108" s="447"/>
      <c r="I108" s="447"/>
      <c r="J108" s="447"/>
      <c r="K108" s="447"/>
    </row>
    <row r="109" spans="1:11" x14ac:dyDescent="0.3">
      <c r="A109" s="530"/>
      <c r="B109" s="447"/>
      <c r="F109" s="447"/>
      <c r="H109" s="447"/>
      <c r="I109" s="447"/>
      <c r="J109" s="447"/>
      <c r="K109" s="447"/>
    </row>
    <row r="110" spans="1:11" x14ac:dyDescent="0.3">
      <c r="A110" s="530"/>
      <c r="B110" s="447"/>
      <c r="F110" s="447"/>
      <c r="H110" s="447"/>
      <c r="I110" s="447"/>
      <c r="J110" s="447"/>
      <c r="K110" s="447"/>
    </row>
    <row r="111" spans="1:11" x14ac:dyDescent="0.3">
      <c r="A111" s="530"/>
      <c r="B111" s="447"/>
      <c r="F111" s="447"/>
      <c r="H111" s="447"/>
      <c r="I111" s="447"/>
      <c r="J111" s="447"/>
      <c r="K111" s="447"/>
    </row>
    <row r="112" spans="1:11" x14ac:dyDescent="0.3">
      <c r="A112" s="530"/>
      <c r="B112" s="447"/>
      <c r="F112" s="447"/>
      <c r="H112" s="447"/>
      <c r="I112" s="447"/>
      <c r="J112" s="447"/>
      <c r="K112" s="447"/>
    </row>
    <row r="113" spans="1:11" x14ac:dyDescent="0.3">
      <c r="A113" s="530"/>
      <c r="B113" s="447"/>
      <c r="F113" s="447"/>
      <c r="H113" s="447"/>
      <c r="I113" s="447"/>
      <c r="J113" s="447"/>
      <c r="K113" s="447"/>
    </row>
    <row r="114" spans="1:11" x14ac:dyDescent="0.3">
      <c r="A114" s="530"/>
      <c r="B114" s="447"/>
      <c r="F114" s="447"/>
      <c r="H114" s="447"/>
      <c r="I114" s="447"/>
      <c r="J114" s="447"/>
      <c r="K114" s="447"/>
    </row>
    <row r="115" spans="1:11" x14ac:dyDescent="0.3">
      <c r="A115" s="530"/>
      <c r="B115" s="447"/>
      <c r="F115" s="447"/>
      <c r="H115" s="447"/>
      <c r="I115" s="447"/>
      <c r="J115" s="447"/>
      <c r="K115" s="447"/>
    </row>
    <row r="116" spans="1:11" x14ac:dyDescent="0.3">
      <c r="A116" s="530"/>
      <c r="B116" s="447"/>
      <c r="F116" s="447"/>
      <c r="H116" s="447"/>
      <c r="I116" s="447"/>
      <c r="J116" s="447"/>
      <c r="K116" s="447"/>
    </row>
    <row r="117" spans="1:11" x14ac:dyDescent="0.3">
      <c r="A117" s="530"/>
      <c r="B117" s="447"/>
      <c r="F117" s="447"/>
      <c r="H117" s="447"/>
      <c r="I117" s="447"/>
      <c r="J117" s="447"/>
      <c r="K117" s="447"/>
    </row>
    <row r="118" spans="1:11" x14ac:dyDescent="0.3">
      <c r="A118" s="530"/>
      <c r="B118" s="447"/>
      <c r="F118" s="447"/>
      <c r="H118" s="447"/>
      <c r="I118" s="447"/>
      <c r="J118" s="447"/>
      <c r="K118" s="447"/>
    </row>
    <row r="119" spans="1:11" x14ac:dyDescent="0.3">
      <c r="A119" s="530"/>
      <c r="B119" s="447"/>
      <c r="F119" s="447"/>
      <c r="H119" s="447"/>
      <c r="I119" s="447"/>
      <c r="J119" s="447"/>
      <c r="K119" s="447"/>
    </row>
    <row r="120" spans="1:11" x14ac:dyDescent="0.3">
      <c r="A120" s="530"/>
      <c r="B120" s="447"/>
      <c r="F120" s="447"/>
      <c r="H120" s="447"/>
      <c r="I120" s="447"/>
      <c r="J120" s="447"/>
      <c r="K120" s="447"/>
    </row>
    <row r="121" spans="1:11" x14ac:dyDescent="0.3">
      <c r="A121" s="530"/>
      <c r="B121" s="447"/>
      <c r="F121" s="447"/>
      <c r="H121" s="447"/>
      <c r="I121" s="447"/>
      <c r="J121" s="447"/>
      <c r="K121" s="447"/>
    </row>
    <row r="122" spans="1:11" x14ac:dyDescent="0.3">
      <c r="A122" s="530"/>
      <c r="B122" s="447"/>
      <c r="F122" s="447"/>
      <c r="H122" s="447"/>
      <c r="I122" s="447"/>
      <c r="J122" s="447"/>
      <c r="K122" s="447"/>
    </row>
    <row r="123" spans="1:11" x14ac:dyDescent="0.3">
      <c r="A123" s="530"/>
      <c r="B123" s="447"/>
      <c r="F123" s="447"/>
      <c r="H123" s="447"/>
      <c r="I123" s="447"/>
      <c r="J123" s="447"/>
      <c r="K123" s="447"/>
    </row>
    <row r="124" spans="1:11" x14ac:dyDescent="0.3">
      <c r="A124" s="530"/>
      <c r="B124" s="447"/>
      <c r="F124" s="447"/>
      <c r="H124" s="447"/>
      <c r="I124" s="447"/>
      <c r="J124" s="447"/>
      <c r="K124" s="447"/>
    </row>
    <row r="125" spans="1:11" x14ac:dyDescent="0.3">
      <c r="A125" s="530"/>
      <c r="B125" s="447"/>
      <c r="F125" s="447"/>
      <c r="H125" s="447"/>
      <c r="I125" s="447"/>
      <c r="J125" s="447"/>
      <c r="K125" s="447"/>
    </row>
    <row r="126" spans="1:11" x14ac:dyDescent="0.3">
      <c r="A126" s="530"/>
      <c r="B126" s="447"/>
      <c r="F126" s="447"/>
      <c r="H126" s="447"/>
      <c r="I126" s="447"/>
      <c r="J126" s="447"/>
      <c r="K126" s="447"/>
    </row>
    <row r="127" spans="1:11" x14ac:dyDescent="0.3">
      <c r="A127" s="530"/>
      <c r="B127" s="447"/>
      <c r="F127" s="447"/>
      <c r="H127" s="447"/>
      <c r="I127" s="447"/>
      <c r="J127" s="447"/>
      <c r="K127" s="447"/>
    </row>
    <row r="128" spans="1:11" x14ac:dyDescent="0.3">
      <c r="A128" s="530"/>
      <c r="B128" s="447"/>
      <c r="F128" s="447"/>
      <c r="H128" s="447"/>
      <c r="I128" s="447"/>
      <c r="J128" s="447"/>
      <c r="K128" s="447"/>
    </row>
    <row r="129" spans="1:11" x14ac:dyDescent="0.3">
      <c r="A129" s="530"/>
      <c r="B129" s="447"/>
      <c r="F129" s="447"/>
      <c r="H129" s="447"/>
      <c r="I129" s="447"/>
      <c r="J129" s="447"/>
      <c r="K129" s="447"/>
    </row>
    <row r="130" spans="1:11" x14ac:dyDescent="0.3">
      <c r="A130" s="530"/>
      <c r="B130" s="447"/>
      <c r="F130" s="447"/>
      <c r="H130" s="447"/>
      <c r="I130" s="447"/>
      <c r="J130" s="447"/>
      <c r="K130" s="447"/>
    </row>
    <row r="131" spans="1:11" x14ac:dyDescent="0.3">
      <c r="A131" s="530"/>
      <c r="B131" s="447"/>
      <c r="F131" s="447"/>
      <c r="H131" s="447"/>
      <c r="I131" s="447"/>
      <c r="J131" s="447"/>
      <c r="K131" s="447"/>
    </row>
    <row r="132" spans="1:11" x14ac:dyDescent="0.3">
      <c r="A132" s="530"/>
      <c r="B132" s="447"/>
      <c r="F132" s="447"/>
      <c r="H132" s="447"/>
      <c r="I132" s="447"/>
      <c r="J132" s="447"/>
      <c r="K132" s="447"/>
    </row>
    <row r="133" spans="1:11" x14ac:dyDescent="0.3">
      <c r="A133" s="530"/>
      <c r="B133" s="447"/>
      <c r="F133" s="447"/>
      <c r="H133" s="447"/>
      <c r="I133" s="447"/>
      <c r="J133" s="447"/>
      <c r="K133" s="447"/>
    </row>
    <row r="134" spans="1:11" x14ac:dyDescent="0.3">
      <c r="A134" s="530"/>
      <c r="B134" s="447"/>
      <c r="F134" s="447"/>
      <c r="H134" s="447"/>
      <c r="I134" s="447"/>
      <c r="J134" s="447"/>
      <c r="K134" s="447"/>
    </row>
    <row r="135" spans="1:11" x14ac:dyDescent="0.3">
      <c r="A135" s="530"/>
      <c r="B135" s="447"/>
      <c r="F135" s="447"/>
      <c r="H135" s="447"/>
      <c r="I135" s="447"/>
      <c r="J135" s="447"/>
      <c r="K135" s="447"/>
    </row>
    <row r="136" spans="1:11" x14ac:dyDescent="0.3">
      <c r="A136" s="530"/>
      <c r="B136" s="447"/>
      <c r="F136" s="447"/>
      <c r="H136" s="447"/>
      <c r="I136" s="447"/>
      <c r="J136" s="447"/>
      <c r="K136" s="447"/>
    </row>
    <row r="137" spans="1:11" x14ac:dyDescent="0.3">
      <c r="A137" s="530"/>
      <c r="B137" s="447"/>
      <c r="F137" s="447"/>
      <c r="H137" s="447"/>
      <c r="I137" s="447"/>
      <c r="J137" s="447"/>
      <c r="K137" s="447"/>
    </row>
    <row r="138" spans="1:11" x14ac:dyDescent="0.3">
      <c r="A138" s="530"/>
      <c r="B138" s="447"/>
      <c r="F138" s="447"/>
      <c r="H138" s="447"/>
      <c r="I138" s="447"/>
      <c r="J138" s="447"/>
      <c r="K138" s="447"/>
    </row>
    <row r="139" spans="1:11" x14ac:dyDescent="0.3">
      <c r="A139" s="530"/>
      <c r="B139" s="447"/>
      <c r="F139" s="447"/>
      <c r="H139" s="447"/>
      <c r="I139" s="447"/>
      <c r="J139" s="447"/>
      <c r="K139" s="447"/>
    </row>
    <row r="140" spans="1:11" x14ac:dyDescent="0.3">
      <c r="A140" s="530"/>
      <c r="B140" s="447"/>
      <c r="F140" s="447"/>
      <c r="H140" s="447"/>
      <c r="I140" s="447"/>
      <c r="J140" s="447"/>
      <c r="K140" s="447"/>
    </row>
    <row r="141" spans="1:11" x14ac:dyDescent="0.3">
      <c r="A141" s="530"/>
      <c r="B141" s="447"/>
      <c r="F141" s="447"/>
      <c r="H141" s="447"/>
      <c r="I141" s="447"/>
      <c r="J141" s="447"/>
      <c r="K141" s="447"/>
    </row>
    <row r="142" spans="1:11" x14ac:dyDescent="0.3">
      <c r="A142" s="530"/>
      <c r="B142" s="447"/>
      <c r="F142" s="447"/>
      <c r="H142" s="447"/>
      <c r="I142" s="447"/>
      <c r="J142" s="447"/>
      <c r="K142" s="447"/>
    </row>
    <row r="143" spans="1:11" x14ac:dyDescent="0.3">
      <c r="A143" s="530"/>
      <c r="B143" s="447"/>
      <c r="F143" s="447"/>
      <c r="H143" s="447"/>
      <c r="I143" s="447"/>
      <c r="J143" s="447"/>
      <c r="K143" s="447"/>
    </row>
    <row r="144" spans="1:11" x14ac:dyDescent="0.3">
      <c r="A144" s="530"/>
      <c r="B144" s="447"/>
      <c r="F144" s="447"/>
      <c r="H144" s="447"/>
      <c r="I144" s="447"/>
      <c r="J144" s="447"/>
      <c r="K144" s="447"/>
    </row>
    <row r="145" spans="1:11" x14ac:dyDescent="0.3">
      <c r="A145" s="530"/>
      <c r="B145" s="447"/>
      <c r="F145" s="447"/>
      <c r="H145" s="447"/>
      <c r="I145" s="447"/>
      <c r="J145" s="447"/>
      <c r="K145" s="447"/>
    </row>
    <row r="146" spans="1:11" x14ac:dyDescent="0.3">
      <c r="A146" s="530"/>
      <c r="B146" s="447"/>
      <c r="F146" s="447"/>
      <c r="H146" s="447"/>
      <c r="I146" s="447"/>
      <c r="J146" s="447"/>
      <c r="K146" s="447"/>
    </row>
    <row r="147" spans="1:11" x14ac:dyDescent="0.3">
      <c r="A147" s="530"/>
      <c r="B147" s="447"/>
      <c r="F147" s="447"/>
      <c r="H147" s="447"/>
      <c r="I147" s="447"/>
      <c r="J147" s="447"/>
      <c r="K147" s="447"/>
    </row>
    <row r="148" spans="1:11" x14ac:dyDescent="0.3">
      <c r="A148" s="530"/>
      <c r="B148" s="447"/>
      <c r="F148" s="447"/>
      <c r="H148" s="447"/>
      <c r="I148" s="447"/>
      <c r="J148" s="447"/>
      <c r="K148" s="447"/>
    </row>
    <row r="149" spans="1:11" x14ac:dyDescent="0.3">
      <c r="A149" s="530"/>
      <c r="B149" s="447"/>
      <c r="F149" s="447"/>
      <c r="H149" s="447"/>
      <c r="I149" s="447"/>
      <c r="J149" s="447"/>
      <c r="K149" s="447"/>
    </row>
  </sheetData>
  <protectedRanges>
    <protectedRange sqref="F2:F5" name="Диапазон1_1_1_1_1_1"/>
  </protectedRanges>
  <mergeCells count="14">
    <mergeCell ref="H2:I2"/>
    <mergeCell ref="J2:K2"/>
    <mergeCell ref="A3:A5"/>
    <mergeCell ref="A7:A8"/>
    <mergeCell ref="A22:A25"/>
    <mergeCell ref="C22:C25"/>
    <mergeCell ref="D22:D25"/>
    <mergeCell ref="B1:E1"/>
    <mergeCell ref="F1:G1"/>
    <mergeCell ref="A9:A11"/>
    <mergeCell ref="A14:A15"/>
    <mergeCell ref="A16:A21"/>
    <mergeCell ref="C16:C21"/>
    <mergeCell ref="D16:D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Количество</vt:lpstr>
      <vt:lpstr>Прикрепление</vt:lpstr>
      <vt:lpstr>Работники ППЭ</vt:lpstr>
      <vt:lpstr>Досрочный</vt:lpstr>
      <vt:lpstr>Прикрепление!Заголовки_для_печати</vt:lpstr>
      <vt:lpstr>Количество!Область_печати</vt:lpstr>
      <vt:lpstr>Прикрепление!Область_печати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ovsyannikova</cp:lastModifiedBy>
  <cp:lastPrinted>2021-04-29T09:03:05Z</cp:lastPrinted>
  <dcterms:created xsi:type="dcterms:W3CDTF">2016-12-26T09:17:00Z</dcterms:created>
  <dcterms:modified xsi:type="dcterms:W3CDTF">2022-03-16T09:22:00Z</dcterms:modified>
</cp:coreProperties>
</file>